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JOHNSON Diversey/25.11/"/>
    </mc:Choice>
  </mc:AlternateContent>
  <xr:revisionPtr revIDLastSave="51" documentId="8_{D74E0579-9119-4DE1-83FD-0D960262756D}" xr6:coauthVersionLast="47" xr6:coauthVersionMax="47" xr10:uidLastSave="{CFBDC8CF-9DC2-48BD-A79D-C8F3D917F218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L17" i="1" s="1"/>
  <c r="O17" i="1" s="1"/>
  <c r="I23" i="1"/>
  <c r="I54" i="1" s="1"/>
  <c r="F23" i="1"/>
  <c r="F55" i="1" s="1"/>
  <c r="O22" i="1"/>
  <c r="O23" i="1" s="1"/>
  <c r="O55" i="1" s="1"/>
  <c r="L22" i="1"/>
  <c r="L23" i="1" s="1"/>
  <c r="L55" i="1" s="1"/>
  <c r="L16" i="1"/>
  <c r="O16" i="1" s="1"/>
  <c r="I18" i="1"/>
  <c r="L18" i="1" s="1"/>
  <c r="O18" i="1" s="1"/>
  <c r="I55" i="1" l="1"/>
  <c r="F54" i="1"/>
  <c r="O54" i="1"/>
  <c r="L5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<sst xmlns="http://schemas.openxmlformats.org/spreadsheetml/2006/main" count="76" uniqueCount="76">
  <si>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</si>
  <si>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</si>
  <si>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</si>
  <si>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</si>
  <si>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</si>
  <si>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</si>
  <si>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</si>
  <si>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</si>
  <si>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</si>
  <si>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</si>
  <si>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</si>
  <si>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</si>
  <si>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</si>
  <si>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</si>
  <si>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</si>
  <si>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</si>
  <si>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</si>
  <si>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</si>
  <si>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Waga z kartonem/op.zb. kg +/-5%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</si>
  <si>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</si>
  <si>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</si>
  <si>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</si>
  <si>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</si>
  <si>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</si>
  <si>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</si>
  <si>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</si>
  <si>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</si>
  <si>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</si>
  <si>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</si>
  <si>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</si>
  <si>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</si>
  <si>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</si>
  <si>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</si>
  <si>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 xml:space="preserve">grubość (mikrony) </t>
  </si>
  <si>
    <t>g/m2</t>
  </si>
  <si>
    <t>powierzchnia (cm2/dm2/m2)</t>
  </si>
  <si>
    <t>kształt</t>
  </si>
  <si>
    <t>wzór</t>
  </si>
  <si>
    <t>ilość wartsw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</si>
  <si>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</si>
  <si>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</si>
  <si>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</si>
  <si>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</si>
  <si>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</si>
  <si>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</si>
  <si>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</si>
  <si>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</si>
  <si>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</si>
  <si>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</si>
  <si>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</si>
  <si>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</si>
  <si>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</si>
  <si>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</si>
  <si>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</si>
  <si>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</si>
  <si>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</si>
  <si>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</si>
  <si>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</si>
  <si>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</si>
  <si>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</si>
  <si>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</si>
  <si>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</si>
  <si>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SKU 101102904</t>
  </si>
  <si>
    <t xml:space="preserve">POZIOM I
(jednostka - pojemnik w sprayu)       </t>
  </si>
  <si>
    <t>JD Cif Pro Formula Multi Surface - Preparat w postaci sprayu do czyszczenia wszelkiego rodzaju powierzchni 400ml</t>
  </si>
  <si>
    <t>03370</t>
  </si>
  <si>
    <t>400ml</t>
  </si>
  <si>
    <t>szt.</t>
  </si>
  <si>
    <t>pojemnik: metal (aluminium)
nakrętka: plastik</t>
  </si>
  <si>
    <t>57x57x305mm</t>
  </si>
  <si>
    <t>0,500kg</t>
  </si>
  <si>
    <t>pojemnik: srebrny + etykieta
aerozol: mleczny biały</t>
  </si>
  <si>
    <t>CIF PROFESSIONAL</t>
  </si>
  <si>
    <r>
      <t xml:space="preserve">Preparat w postaci sprayu do czyszczenia wszelkiego rodzaju powierzchni.
Preparat doskonale usuwa plamy i odciski palców, pozostawiając czyste i błyszczące powierzchnie bez smug. 
Specjalna formuła preparatu zapewnia niezwykle efektywne usuwanie kurzu oraz opóźnia gromadzenie się go na czyszczonych powierzchniach.
</t>
    </r>
    <r>
      <rPr>
        <b/>
        <sz val="11"/>
        <color theme="1"/>
        <rFont val="Calibri"/>
        <family val="2"/>
        <charset val="238"/>
        <scheme val="minor"/>
      </rPr>
      <t>Sposób użycia</t>
    </r>
    <r>
      <rPr>
        <sz val="11"/>
        <color theme="1"/>
        <rFont val="Calibri"/>
        <family val="2"/>
        <charset val="238"/>
        <scheme val="minor"/>
      </rPr>
      <t xml:space="preserve">
• Puszkę mocno wstrząsnąć przed użyciem
• Natrysnąć preparat bezpośrednio na czyszczoną powierzchnię i polerować za pomocą miękkiej, czystej ścierki. 
• W przypadku czyszczenia małych powierzchni, natrysnąć preparat bezpośrednio na ścierkę, następnie wyczyścić powierzchnię.
</t>
    </r>
    <r>
      <rPr>
        <b/>
        <sz val="11"/>
        <color theme="1"/>
        <rFont val="Calibri"/>
        <family val="2"/>
        <charset val="238"/>
        <scheme val="minor"/>
      </rPr>
      <t>Warunki przechowywania</t>
    </r>
    <r>
      <rPr>
        <sz val="11"/>
        <color theme="1"/>
        <rFont val="Calibri"/>
        <family val="2"/>
        <charset val="238"/>
        <scheme val="minor"/>
      </rPr>
      <t xml:space="preserve">
Magazynować w pozycji pionowej, wyłącznie w oryginalnych, szczelnych i właściwie oznakowanych opakowaniach, w suchych i odpowiednio wentylowanych pomieszczeniach. Nie przechowywać poniżej 6.
Przechowywać z dala od źródeł ciepła, nie wystawiać na bezpośrednie działanie promieni słonecznych.
</t>
    </r>
    <r>
      <rPr>
        <b/>
        <sz val="11"/>
        <color theme="1"/>
        <rFont val="Calibri"/>
        <family val="2"/>
        <charset val="238"/>
        <scheme val="minor"/>
      </rPr>
      <t>Okres trwałości</t>
    </r>
    <r>
      <rPr>
        <sz val="11"/>
        <color theme="1"/>
        <rFont val="Calibri"/>
        <family val="2"/>
        <charset val="238"/>
        <scheme val="minor"/>
      </rPr>
      <t xml:space="preserve">
24 miesiące od daty produkcji (na opakowaniu)
pH ok. 5</t>
    </r>
  </si>
  <si>
    <t xml:space="preserve">POZIOM II
(opakowanie zbiorcze - zgrzewka)               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</si>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</sst>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8" fillId="0" borderId="6" xfId="1" applyFill="1" applyBorder="1" applyAlignment="1" applyProtection="1">
      <alignment horizontal="center" vertical="center"/>
      <protection locked="0"/>
    </xf>
    <xf numFmtId="0" fontId="8" fillId="0" borderId="7" xfId="1" applyFill="1" applyBorder="1" applyAlignment="1" applyProtection="1">
      <alignment horizontal="center" vertical="center"/>
      <protection locked="0"/>
    </xf>
    <xf numFmtId="0" fontId="8" fillId="0" borderId="8" xfId="1" applyFill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6" fillId="2" borderId="22" xfId="1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 wrapText="1"/>
      <protection locked="0"/>
    </xf>
    <xf numFmtId="0" fontId="10" fillId="2" borderId="2" xfId="1" applyFont="1" applyBorder="1" applyAlignment="1" applyProtection="1">
      <alignment horizontal="left" vertical="center" wrapText="1"/>
      <protection locked="0"/>
    </xf>
    <xf numFmtId="0" fontId="10" fillId="2" borderId="3" xfId="1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6" fillId="0" borderId="6" xfId="1" applyNumberFormat="1" applyFont="1" applyFill="1" applyBorder="1" applyAlignment="1" applyProtection="1">
      <alignment horizontal="center" vertical="center"/>
      <protection locked="0"/>
    </xf>
    <xf numFmtId="2" fontId="6" fillId="0" borderId="7" xfId="1" applyNumberFormat="1" applyFont="1" applyFill="1" applyBorder="1" applyAlignment="1" applyProtection="1">
      <alignment horizontal="center" vertical="center"/>
      <protection locked="0"/>
    </xf>
    <xf numFmtId="2" fontId="6" fillId="0" borderId="8" xfId="1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0" fontId="1" fillId="5" borderId="22" xfId="0" applyFont="1" applyFill="1" applyBorder="1" applyAlignment="1">
      <alignment horizontal="center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61</xdr:row>
          <xdr:rowOff>2095500</xdr:rowOff>
        </xdr:from>
        <xdr:to>
          <xdr:col>15</xdr:col>
          <xdr:colOff>167640</xdr:colOff>
          <xdr:row>61</xdr:row>
          <xdr:rowOff>2232660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61</xdr:row>
          <xdr:rowOff>2095500</xdr:rowOff>
        </xdr:from>
        <xdr:to>
          <xdr:col>15</xdr:col>
          <xdr:colOff>167640</xdr:colOff>
          <xdr:row>61</xdr:row>
          <xdr:rowOff>2232660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61</xdr:row>
          <xdr:rowOff>2095500</xdr:rowOff>
        </xdr:from>
        <xdr:to>
          <xdr:col>15</xdr:col>
          <xdr:colOff>167640</xdr:colOff>
          <xdr:row>61</xdr:row>
          <xdr:rowOff>2232660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61</xdr:row>
          <xdr:rowOff>2095500</xdr:rowOff>
        </xdr:from>
        <xdr:to>
          <xdr:col>15</xdr:col>
          <xdr:colOff>167640</xdr:colOff>
          <xdr:row>61</xdr:row>
          <xdr:rowOff>2232660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2"/>
  <sheetViews>
    <sheetView tabSelected="1" view="pageBreakPreview" topLeftCell="A6" zoomScaleNormal="85" zoomScaleSheetLayoutView="100" workbookViewId="0">
      <selection activeCell="C3" sqref="C3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>
      <c r="A1" s="7" t="s">
        <v>0</v>
      </c>
      <c r="E1" s="73">
        <v>45986</v>
      </c>
      <c r="F1" s="74"/>
      <c r="G1" s="74"/>
      <c r="H1" s="74"/>
      <c r="I1" s="75"/>
      <c r="K1" s="7" t="s">
        <v>1</v>
      </c>
      <c r="L1" s="76"/>
      <c r="M1" s="77"/>
      <c r="N1" s="78" t="s">
        <v>2</v>
      </c>
      <c r="O1" s="79"/>
      <c r="P1" s="80">
        <v>1</v>
      </c>
      <c r="Q1" s="81"/>
    </row>
    <row r="2" spans="1:19" ht="11.4" customHeight="1" thickBot="1" x14ac:dyDescent="0.35"/>
    <row r="3" spans="1:19" ht="48" customHeight="1" thickBot="1" x14ac:dyDescent="0.35">
      <c r="A3" s="1" t="s">
        <v>3</v>
      </c>
      <c r="B3" s="1"/>
      <c r="C3" s="1"/>
      <c r="D3" s="2"/>
      <c r="E3" s="82" t="s">
        <v>64</v>
      </c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4"/>
    </row>
    <row r="4" spans="1:19" ht="11.4" customHeight="1" thickBot="1" x14ac:dyDescent="0.35">
      <c r="A4" s="1"/>
      <c r="B4" s="1"/>
      <c r="C4" s="1"/>
      <c r="D4" s="2"/>
      <c r="E4" s="13"/>
      <c r="F4" s="13"/>
      <c r="G4" s="13"/>
      <c r="H4" s="13"/>
      <c r="I4" s="13"/>
      <c r="J4" s="14"/>
      <c r="K4" s="14"/>
      <c r="L4" s="13"/>
      <c r="M4" s="13"/>
      <c r="N4" s="13"/>
      <c r="O4" s="13"/>
      <c r="P4" s="13"/>
      <c r="Q4" s="13"/>
    </row>
    <row r="5" spans="1:19" ht="24" customHeight="1" thickBot="1" x14ac:dyDescent="0.35">
      <c r="A5" s="7" t="s">
        <v>61</v>
      </c>
      <c r="B5" s="1"/>
      <c r="C5" s="1"/>
      <c r="D5" s="2"/>
      <c r="E5" s="69" t="s">
        <v>72</v>
      </c>
      <c r="F5" s="70"/>
      <c r="G5" s="70"/>
      <c r="H5" s="70"/>
      <c r="I5" s="71"/>
      <c r="J5" s="3"/>
      <c r="K5" s="1" t="s">
        <v>4</v>
      </c>
      <c r="L5" s="69" t="s">
        <v>70</v>
      </c>
      <c r="M5" s="70"/>
      <c r="N5" s="70"/>
      <c r="O5" s="70"/>
      <c r="P5" s="70"/>
      <c r="Q5" s="71"/>
    </row>
    <row r="6" spans="1:19" ht="37.200000000000003" customHeight="1" thickBot="1" x14ac:dyDescent="0.35">
      <c r="A6" s="1" t="s">
        <v>5</v>
      </c>
      <c r="B6" s="1"/>
      <c r="C6" s="1"/>
      <c r="D6" s="2"/>
      <c r="E6" s="72" t="s">
        <v>71</v>
      </c>
      <c r="F6" s="85"/>
      <c r="G6" s="85"/>
      <c r="H6" s="85"/>
      <c r="I6" s="86"/>
      <c r="J6" s="3"/>
      <c r="K6" s="10" t="s">
        <v>6</v>
      </c>
      <c r="L6" s="72" t="s">
        <v>69</v>
      </c>
      <c r="M6" s="70"/>
      <c r="N6" s="70"/>
      <c r="O6" s="70"/>
      <c r="P6" s="70"/>
      <c r="Q6" s="71"/>
      <c r="S6" s="7"/>
    </row>
    <row r="7" spans="1:19" ht="35.4" customHeight="1" thickBot="1" x14ac:dyDescent="0.35">
      <c r="A7" s="1" t="s">
        <v>60</v>
      </c>
      <c r="B7" s="1"/>
      <c r="C7" s="1"/>
      <c r="D7" s="2"/>
      <c r="E7" s="87" t="s">
        <v>68</v>
      </c>
      <c r="F7" s="88"/>
      <c r="G7" s="88"/>
      <c r="H7" s="88"/>
      <c r="I7" s="89"/>
      <c r="J7" s="3"/>
      <c r="K7" s="10" t="s">
        <v>7</v>
      </c>
      <c r="L7" s="69" t="s">
        <v>67</v>
      </c>
      <c r="M7" s="70"/>
      <c r="N7" s="70"/>
      <c r="O7" s="70"/>
      <c r="P7" s="70"/>
      <c r="Q7" s="71"/>
    </row>
    <row r="8" spans="1:19" ht="16.2" thickBot="1" x14ac:dyDescent="0.35">
      <c r="A8" s="1"/>
      <c r="B8" s="1"/>
      <c r="C8" s="1"/>
      <c r="D8" s="2"/>
      <c r="E8" s="11"/>
      <c r="F8" s="11"/>
      <c r="G8" s="11"/>
      <c r="H8" s="11"/>
      <c r="I8" s="11"/>
      <c r="J8" s="3"/>
      <c r="K8" s="1"/>
      <c r="L8" s="3"/>
      <c r="M8" s="3"/>
      <c r="N8" s="12"/>
      <c r="O8" s="12"/>
      <c r="P8" s="12"/>
      <c r="Q8" s="12"/>
    </row>
    <row r="9" spans="1:19" ht="16.5" customHeight="1" x14ac:dyDescent="0.3">
      <c r="A9" s="4"/>
      <c r="B9" s="4"/>
      <c r="C9" s="4"/>
      <c r="E9" s="24" t="s">
        <v>75</v>
      </c>
      <c r="F9" s="25"/>
      <c r="G9" s="25"/>
      <c r="H9" s="25"/>
      <c r="I9" s="26"/>
      <c r="K9" s="7"/>
      <c r="L9" s="48" t="e" vm="1">
        <v>#VALUE!</v>
      </c>
      <c r="M9" s="49"/>
      <c r="N9" s="49"/>
      <c r="O9" s="49"/>
      <c r="P9" s="49"/>
      <c r="Q9" s="50"/>
    </row>
    <row r="10" spans="1:19" ht="16.2" thickBot="1" x14ac:dyDescent="0.35">
      <c r="A10" s="1" t="s">
        <v>8</v>
      </c>
      <c r="B10" s="1"/>
      <c r="C10" s="1"/>
      <c r="D10" s="2"/>
      <c r="E10" s="27"/>
      <c r="F10" s="28"/>
      <c r="G10" s="28"/>
      <c r="H10" s="28"/>
      <c r="I10" s="29"/>
      <c r="J10" s="8"/>
      <c r="K10" s="7" t="s">
        <v>9</v>
      </c>
      <c r="L10" s="51"/>
      <c r="M10" s="52"/>
      <c r="N10" s="52"/>
      <c r="O10" s="52"/>
      <c r="P10" s="52"/>
      <c r="Q10" s="53"/>
    </row>
    <row r="11" spans="1:19" ht="63" customHeight="1" thickBot="1" x14ac:dyDescent="0.35">
      <c r="A11" s="36" t="s">
        <v>10</v>
      </c>
      <c r="B11" s="36"/>
      <c r="C11" s="36"/>
      <c r="D11" s="2"/>
      <c r="E11" s="40" t="s">
        <v>65</v>
      </c>
      <c r="F11" s="41"/>
      <c r="G11" s="41"/>
      <c r="H11" s="41"/>
      <c r="I11" s="42"/>
      <c r="J11" s="9"/>
      <c r="K11" s="2"/>
      <c r="L11" s="54"/>
      <c r="M11" s="55"/>
      <c r="N11" s="55"/>
      <c r="O11" s="55"/>
      <c r="P11" s="55"/>
      <c r="Q11" s="56"/>
    </row>
    <row r="12" spans="1:19" ht="15.6" customHeight="1" thickBo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9" ht="19.2" thickTop="1" thickBot="1" x14ac:dyDescent="0.35">
      <c r="A13" s="90" t="s">
        <v>11</v>
      </c>
      <c r="B13" s="91"/>
      <c r="C13" s="91"/>
      <c r="D13" s="91"/>
      <c r="E13" s="9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9" ht="44.25" customHeight="1" x14ac:dyDescent="0.3">
      <c r="A14" s="30" t="s">
        <v>62</v>
      </c>
      <c r="B14" s="31"/>
      <c r="C14" s="31"/>
      <c r="D14" s="31"/>
      <c r="E14" s="32"/>
      <c r="F14" s="33" t="s">
        <v>63</v>
      </c>
      <c r="G14" s="34"/>
      <c r="H14" s="35"/>
      <c r="I14" s="33" t="s">
        <v>74</v>
      </c>
      <c r="J14" s="34"/>
      <c r="K14" s="35"/>
      <c r="L14" s="33" t="s">
        <v>12</v>
      </c>
      <c r="M14" s="34"/>
      <c r="N14" s="35"/>
      <c r="O14" s="33" t="s">
        <v>13</v>
      </c>
      <c r="P14" s="34"/>
      <c r="Q14" s="120"/>
    </row>
    <row r="15" spans="1:19" x14ac:dyDescent="0.3">
      <c r="A15" s="38" t="s">
        <v>14</v>
      </c>
      <c r="B15" s="38"/>
      <c r="C15" s="38"/>
      <c r="D15" s="38"/>
      <c r="E15" s="38"/>
      <c r="F15" s="37">
        <v>7615400791194</v>
      </c>
      <c r="G15" s="37"/>
      <c r="H15" s="37"/>
      <c r="I15" s="37">
        <v>7615400791187</v>
      </c>
      <c r="J15" s="37"/>
      <c r="K15" s="37"/>
      <c r="L15" s="44"/>
      <c r="M15" s="44"/>
      <c r="N15" s="44"/>
      <c r="O15" s="37"/>
      <c r="P15" s="37"/>
      <c r="Q15" s="37"/>
    </row>
    <row r="16" spans="1:19" x14ac:dyDescent="0.3">
      <c r="A16" s="62" t="s">
        <v>15</v>
      </c>
      <c r="B16" s="38"/>
      <c r="C16" s="38"/>
      <c r="D16" s="38"/>
      <c r="E16" s="38"/>
      <c r="F16" s="39">
        <v>1</v>
      </c>
      <c r="G16" s="39"/>
      <c r="H16" s="39"/>
      <c r="I16" s="121">
        <v>6</v>
      </c>
      <c r="J16" s="121"/>
      <c r="K16" s="121"/>
      <c r="L16" s="122">
        <f>$I$16*$O$25</f>
        <v>258</v>
      </c>
      <c r="M16" s="122"/>
      <c r="N16" s="122"/>
      <c r="O16" s="122">
        <f>$L$16*$O$26</f>
        <v>1032</v>
      </c>
      <c r="P16" s="122"/>
      <c r="Q16" s="122"/>
    </row>
    <row r="17" spans="1:17" x14ac:dyDescent="0.3">
      <c r="A17" s="62" t="s">
        <v>16</v>
      </c>
      <c r="B17" s="38"/>
      <c r="C17" s="38"/>
      <c r="D17" s="38"/>
      <c r="E17" s="38"/>
      <c r="F17" s="63"/>
      <c r="G17" s="64"/>
      <c r="H17" s="65"/>
      <c r="I17" s="95">
        <f>$I$16*$F$17</f>
        <v>0</v>
      </c>
      <c r="J17" s="95"/>
      <c r="K17" s="95"/>
      <c r="L17" s="96">
        <f>$I$17*$O$25</f>
        <v>0</v>
      </c>
      <c r="M17" s="97"/>
      <c r="N17" s="98"/>
      <c r="O17" s="43">
        <f>($L$17*$O$26)</f>
        <v>0</v>
      </c>
      <c r="P17" s="43"/>
      <c r="Q17" s="43"/>
    </row>
    <row r="18" spans="1:17" x14ac:dyDescent="0.3">
      <c r="A18" s="62" t="s">
        <v>17</v>
      </c>
      <c r="B18" s="38"/>
      <c r="C18" s="38"/>
      <c r="D18" s="38"/>
      <c r="E18" s="38"/>
      <c r="F18" s="63">
        <v>0.5</v>
      </c>
      <c r="G18" s="64"/>
      <c r="H18" s="65"/>
      <c r="I18" s="60">
        <f>$I$16*$F$18</f>
        <v>3</v>
      </c>
      <c r="J18" s="60"/>
      <c r="K18" s="60"/>
      <c r="L18" s="43">
        <f>$I$18*$O$25</f>
        <v>129</v>
      </c>
      <c r="M18" s="43"/>
      <c r="N18" s="43"/>
      <c r="O18" s="43">
        <f>($L$18*$O$26)+17</f>
        <v>533</v>
      </c>
      <c r="P18" s="43"/>
      <c r="Q18" s="43"/>
    </row>
    <row r="19" spans="1:17" x14ac:dyDescent="0.3">
      <c r="A19" s="66" t="s">
        <v>18</v>
      </c>
      <c r="B19" s="67"/>
      <c r="C19" s="67"/>
      <c r="D19" s="67"/>
      <c r="E19" s="68"/>
      <c r="F19" s="111"/>
      <c r="G19" s="112"/>
      <c r="H19" s="113"/>
      <c r="I19" s="114"/>
      <c r="J19" s="115"/>
      <c r="K19" s="116"/>
      <c r="L19" s="45"/>
      <c r="M19" s="46"/>
      <c r="N19" s="47"/>
      <c r="O19" s="45"/>
      <c r="P19" s="46"/>
      <c r="Q19" s="47"/>
    </row>
    <row r="20" spans="1:17" x14ac:dyDescent="0.3">
      <c r="A20" s="38" t="s">
        <v>19</v>
      </c>
      <c r="B20" s="38"/>
      <c r="C20" s="38"/>
      <c r="D20" s="38"/>
      <c r="E20" s="38"/>
      <c r="F20" s="39">
        <v>57</v>
      </c>
      <c r="G20" s="39"/>
      <c r="H20" s="39"/>
      <c r="I20" s="39">
        <v>170</v>
      </c>
      <c r="J20" s="39"/>
      <c r="K20" s="39"/>
      <c r="L20" s="61">
        <v>1200</v>
      </c>
      <c r="M20" s="61"/>
      <c r="N20" s="61"/>
      <c r="O20" s="61">
        <v>1200</v>
      </c>
      <c r="P20" s="61"/>
      <c r="Q20" s="61"/>
    </row>
    <row r="21" spans="1:17" x14ac:dyDescent="0.3">
      <c r="A21" s="38" t="s">
        <v>20</v>
      </c>
      <c r="B21" s="38"/>
      <c r="C21" s="38"/>
      <c r="D21" s="38"/>
      <c r="E21" s="38"/>
      <c r="F21" s="39">
        <v>57</v>
      </c>
      <c r="G21" s="39"/>
      <c r="H21" s="39"/>
      <c r="I21" s="39">
        <v>115</v>
      </c>
      <c r="J21" s="39"/>
      <c r="K21" s="39"/>
      <c r="L21" s="61">
        <v>800</v>
      </c>
      <c r="M21" s="61"/>
      <c r="N21" s="61"/>
      <c r="O21" s="61">
        <v>800</v>
      </c>
      <c r="P21" s="61"/>
      <c r="Q21" s="61"/>
    </row>
    <row r="22" spans="1:17" x14ac:dyDescent="0.3">
      <c r="A22" s="38" t="s">
        <v>21</v>
      </c>
      <c r="B22" s="38"/>
      <c r="C22" s="38"/>
      <c r="D22" s="38"/>
      <c r="E22" s="38"/>
      <c r="F22" s="39">
        <v>305</v>
      </c>
      <c r="G22" s="39"/>
      <c r="H22" s="39"/>
      <c r="I22" s="39">
        <v>305</v>
      </c>
      <c r="J22" s="39"/>
      <c r="K22" s="39"/>
      <c r="L22" s="61">
        <f>$I$22</f>
        <v>305</v>
      </c>
      <c r="M22" s="61"/>
      <c r="N22" s="61"/>
      <c r="O22" s="43">
        <f>($I$22*$O$26)+150</f>
        <v>1370</v>
      </c>
      <c r="P22" s="43"/>
      <c r="Q22" s="43"/>
    </row>
    <row r="23" spans="1:17" x14ac:dyDescent="0.3">
      <c r="A23" s="57" t="s">
        <v>22</v>
      </c>
      <c r="B23" s="57"/>
      <c r="C23" s="57"/>
      <c r="D23" s="57"/>
      <c r="E23" s="57"/>
      <c r="F23" s="58">
        <f>($F$20*$F$21*$F$22)/1000000000</f>
        <v>9.9094500000000002E-4</v>
      </c>
      <c r="G23" s="58"/>
      <c r="H23" s="58"/>
      <c r="I23" s="59">
        <f>($I$20*$I$21*$I$22)/1000000000</f>
        <v>5.9627500000000002E-3</v>
      </c>
      <c r="J23" s="59"/>
      <c r="K23" s="59"/>
      <c r="L23" s="59">
        <f>($L$20*$L$21*$L$22)/1000000000</f>
        <v>0.2928</v>
      </c>
      <c r="M23" s="59"/>
      <c r="N23" s="59"/>
      <c r="O23" s="59">
        <f>($O$20*$O$21*$O$22)/1000000000</f>
        <v>1.3151999999999999</v>
      </c>
      <c r="P23" s="59"/>
      <c r="Q23" s="59"/>
    </row>
    <row r="24" spans="1:17" ht="15" thickBot="1" x14ac:dyDescent="0.35"/>
    <row r="25" spans="1:17" ht="18.600000000000001" thickBot="1" x14ac:dyDescent="0.4">
      <c r="A25" s="7" t="s">
        <v>23</v>
      </c>
      <c r="F25" s="124"/>
      <c r="G25" s="125"/>
      <c r="H25" s="125"/>
      <c r="I25" s="125"/>
      <c r="J25" s="126"/>
      <c r="K25" s="17"/>
      <c r="L25" s="20" t="s">
        <v>24</v>
      </c>
      <c r="O25" s="103">
        <v>43</v>
      </c>
      <c r="P25" s="104"/>
      <c r="Q25" s="105"/>
    </row>
    <row r="26" spans="1:17" ht="17.25" customHeight="1" thickBot="1" x14ac:dyDescent="0.4">
      <c r="A26" s="1" t="s">
        <v>25</v>
      </c>
      <c r="B26" s="6"/>
      <c r="C26" s="6"/>
      <c r="D26" s="6"/>
      <c r="E26" s="6"/>
      <c r="F26" s="127"/>
      <c r="G26" s="128"/>
      <c r="H26" s="128"/>
      <c r="I26" s="128"/>
      <c r="J26" s="129"/>
      <c r="K26" s="18"/>
      <c r="L26" s="21" t="s">
        <v>26</v>
      </c>
      <c r="N26" s="15"/>
      <c r="O26" s="106">
        <v>4</v>
      </c>
      <c r="P26" s="107"/>
      <c r="Q26" s="108"/>
    </row>
    <row r="27" spans="1:17" ht="17.399999999999999" thickBot="1" x14ac:dyDescent="0.35">
      <c r="A27" s="1" t="s">
        <v>27</v>
      </c>
      <c r="F27" s="130">
        <v>0.23</v>
      </c>
      <c r="G27" s="131"/>
      <c r="H27" s="131"/>
      <c r="I27" s="131"/>
      <c r="J27" s="132"/>
      <c r="K27" s="17"/>
      <c r="L27" s="17"/>
      <c r="N27" s="15"/>
      <c r="O27" s="19"/>
    </row>
    <row r="28" spans="1:17" ht="17.399999999999999" thickBot="1" x14ac:dyDescent="0.35">
      <c r="O28" s="15"/>
    </row>
    <row r="29" spans="1:17" ht="162" customHeight="1" thickBot="1" x14ac:dyDescent="0.35">
      <c r="A29" s="7" t="s">
        <v>28</v>
      </c>
      <c r="E29" s="16"/>
      <c r="F29" s="99" t="s">
        <v>29</v>
      </c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1"/>
    </row>
    <row r="30" spans="1:17" ht="24" customHeight="1" x14ac:dyDescent="0.3">
      <c r="A30" s="7" t="s">
        <v>30</v>
      </c>
      <c r="C30" s="135" t="s">
        <v>31</v>
      </c>
      <c r="D30" s="135"/>
      <c r="E30" s="135"/>
      <c r="F30" s="101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</row>
    <row r="31" spans="1:17" ht="16.5" customHeight="1" x14ac:dyDescent="0.3">
      <c r="C31" s="123" t="s">
        <v>32</v>
      </c>
      <c r="D31" s="123"/>
      <c r="E31" s="123"/>
      <c r="F31" s="109" t="s">
        <v>66</v>
      </c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</row>
    <row r="32" spans="1:17" ht="16.5" customHeight="1" x14ac:dyDescent="0.3">
      <c r="C32" s="123" t="s">
        <v>33</v>
      </c>
      <c r="D32" s="123"/>
      <c r="E32" s="123"/>
      <c r="F32" s="109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</row>
    <row r="33" spans="3:17" ht="16.5" customHeight="1" x14ac:dyDescent="0.3">
      <c r="C33" s="123" t="s">
        <v>34</v>
      </c>
      <c r="D33" s="123"/>
      <c r="E33" s="123"/>
      <c r="F33" s="109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</row>
    <row r="34" spans="3:17" ht="16.5" customHeight="1" x14ac:dyDescent="0.3">
      <c r="C34" s="123" t="s">
        <v>35</v>
      </c>
      <c r="D34" s="123"/>
      <c r="E34" s="123"/>
      <c r="F34" s="109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</row>
    <row r="35" spans="3:17" ht="16.5" customHeight="1" x14ac:dyDescent="0.3">
      <c r="C35" s="123" t="s">
        <v>36</v>
      </c>
      <c r="D35" s="123"/>
      <c r="E35" s="123"/>
      <c r="F35" s="109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</row>
    <row r="36" spans="3:17" ht="16.5" customHeight="1" x14ac:dyDescent="0.3">
      <c r="C36" s="123" t="s">
        <v>37</v>
      </c>
      <c r="D36" s="123"/>
      <c r="E36" s="123"/>
      <c r="F36" s="109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</row>
    <row r="37" spans="3:17" ht="16.5" customHeight="1" x14ac:dyDescent="0.3">
      <c r="C37" s="123" t="s">
        <v>38</v>
      </c>
      <c r="D37" s="123"/>
      <c r="E37" s="123"/>
      <c r="F37" s="109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</row>
    <row r="38" spans="3:17" ht="16.5" customHeight="1" x14ac:dyDescent="0.3">
      <c r="C38" s="123" t="s">
        <v>39</v>
      </c>
      <c r="D38" s="123"/>
      <c r="E38" s="123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09"/>
    </row>
    <row r="39" spans="3:17" ht="16.5" customHeight="1" x14ac:dyDescent="0.3">
      <c r="C39" s="123" t="s">
        <v>40</v>
      </c>
      <c r="D39" s="123"/>
      <c r="E39" s="123"/>
      <c r="F39" s="109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</row>
    <row r="40" spans="3:17" ht="16.5" customHeight="1" x14ac:dyDescent="0.3">
      <c r="C40" s="123" t="s">
        <v>41</v>
      </c>
      <c r="D40" s="123"/>
      <c r="E40" s="123"/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</row>
    <row r="41" spans="3:17" ht="16.5" customHeight="1" x14ac:dyDescent="0.3">
      <c r="C41" s="123" t="s">
        <v>42</v>
      </c>
      <c r="D41" s="123"/>
      <c r="E41" s="123"/>
      <c r="F41" s="109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</row>
    <row r="42" spans="3:17" x14ac:dyDescent="0.3">
      <c r="C42" s="123" t="s">
        <v>43</v>
      </c>
      <c r="D42" s="123"/>
      <c r="E42" s="123"/>
      <c r="F42" s="109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</row>
    <row r="43" spans="3:17" ht="16.5" customHeight="1" x14ac:dyDescent="0.3">
      <c r="C43" s="23"/>
      <c r="D43" s="22" t="s">
        <v>44</v>
      </c>
      <c r="E43" s="22"/>
      <c r="F43" s="109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</row>
    <row r="44" spans="3:17" ht="16.5" customHeight="1" x14ac:dyDescent="0.3">
      <c r="C44" s="123" t="s">
        <v>45</v>
      </c>
      <c r="D44" s="123"/>
      <c r="E44" s="123"/>
      <c r="F44" s="136"/>
      <c r="G44" s="136"/>
      <c r="H44" s="136"/>
      <c r="I44" s="136"/>
      <c r="J44" s="136"/>
      <c r="K44" s="136"/>
      <c r="L44" s="136"/>
      <c r="M44" s="136"/>
      <c r="N44" s="136"/>
      <c r="O44" s="136"/>
      <c r="P44" s="136"/>
      <c r="Q44" s="109"/>
    </row>
    <row r="45" spans="3:17" ht="16.5" customHeight="1" x14ac:dyDescent="0.3">
      <c r="C45" s="123" t="s">
        <v>46</v>
      </c>
      <c r="D45" s="123"/>
      <c r="E45" s="123"/>
      <c r="F45" s="109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</row>
    <row r="46" spans="3:17" ht="16.5" customHeight="1" x14ac:dyDescent="0.3">
      <c r="C46" s="123" t="s">
        <v>47</v>
      </c>
      <c r="D46" s="123"/>
      <c r="E46" s="123"/>
      <c r="F46" s="109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</row>
    <row r="47" spans="3:17" ht="16.5" customHeight="1" x14ac:dyDescent="0.3">
      <c r="C47" s="123" t="s">
        <v>48</v>
      </c>
      <c r="D47" s="123"/>
      <c r="E47" s="123"/>
      <c r="F47" s="109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</row>
    <row r="48" spans="3:17" ht="16.5" customHeight="1" x14ac:dyDescent="0.3">
      <c r="C48" s="22"/>
      <c r="D48" s="22" t="s">
        <v>49</v>
      </c>
      <c r="E48" s="22"/>
      <c r="F48" s="139" t="s">
        <v>50</v>
      </c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</row>
    <row r="49" spans="1:17" ht="16.5" customHeight="1" x14ac:dyDescent="0.3">
      <c r="C49" s="123" t="s">
        <v>51</v>
      </c>
      <c r="D49" s="123"/>
      <c r="E49" s="123"/>
      <c r="F49" s="109" t="s">
        <v>52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</row>
    <row r="50" spans="1:17" ht="16.5" customHeight="1" x14ac:dyDescent="0.3">
      <c r="C50" s="123" t="s">
        <v>53</v>
      </c>
      <c r="D50" s="123"/>
      <c r="E50" s="123"/>
      <c r="F50" s="109" t="s">
        <v>54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</row>
    <row r="51" spans="1:17" ht="16.5" customHeight="1" x14ac:dyDescent="0.3">
      <c r="C51" s="123" t="s">
        <v>55</v>
      </c>
      <c r="D51" s="123"/>
      <c r="E51" s="123"/>
      <c r="F51" s="109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</row>
    <row r="52" spans="1:17" s="2" customFormat="1" ht="19.8" customHeight="1" x14ac:dyDescent="0.3">
      <c r="C52" s="134" t="s">
        <v>56</v>
      </c>
      <c r="D52" s="134"/>
      <c r="E52" s="134"/>
      <c r="F52" s="141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3"/>
    </row>
    <row r="53" spans="1:17" s="2" customFormat="1" ht="293.39999999999998" customHeight="1" x14ac:dyDescent="0.3">
      <c r="C53" s="134" t="s">
        <v>57</v>
      </c>
      <c r="D53" s="134"/>
      <c r="E53" s="134"/>
      <c r="F53" s="137" t="s">
        <v>73</v>
      </c>
      <c r="G53" s="138"/>
      <c r="H53" s="138"/>
      <c r="I53" s="138"/>
      <c r="J53" s="138"/>
      <c r="K53" s="138"/>
      <c r="L53" s="138"/>
      <c r="M53" s="138"/>
      <c r="N53" s="138"/>
      <c r="O53" s="138"/>
      <c r="P53" s="138"/>
      <c r="Q53" s="138"/>
    </row>
    <row r="54" spans="1:17" x14ac:dyDescent="0.3">
      <c r="A54" t="s">
        <v>58</v>
      </c>
      <c r="D54" s="133"/>
      <c r="E54" s="133"/>
      <c r="F54" s="92">
        <f>F23*1000</f>
        <v>0.99094499999999996</v>
      </c>
      <c r="G54" s="93"/>
      <c r="H54" s="94"/>
      <c r="I54" s="92">
        <f t="shared" ref="I54" si="0">I23*1000</f>
        <v>5.9627499999999998</v>
      </c>
      <c r="J54" s="93"/>
      <c r="K54" s="94"/>
      <c r="L54" s="92">
        <f t="shared" ref="L54" si="1">L23*1000</f>
        <v>292.8</v>
      </c>
      <c r="M54" s="93"/>
      <c r="N54" s="94"/>
      <c r="O54" s="92">
        <f t="shared" ref="O54" si="2">O23*1000</f>
        <v>1315.1999999999998</v>
      </c>
      <c r="P54" s="93"/>
      <c r="Q54" s="94"/>
    </row>
    <row r="55" spans="1:17" x14ac:dyDescent="0.3">
      <c r="A55" t="s">
        <v>59</v>
      </c>
      <c r="F55" s="117">
        <f>F23*1000000</f>
        <v>990.94500000000005</v>
      </c>
      <c r="G55" s="118"/>
      <c r="H55" s="119"/>
      <c r="I55" s="92">
        <f t="shared" ref="I55" si="3">I23*1000000</f>
        <v>5962.75</v>
      </c>
      <c r="J55" s="93"/>
      <c r="K55" s="94"/>
      <c r="L55" s="92">
        <f t="shared" ref="L55" si="4">L23*1000000</f>
        <v>292800</v>
      </c>
      <c r="M55" s="93"/>
      <c r="N55" s="94"/>
      <c r="O55" s="92">
        <f t="shared" ref="O55" si="5">O23*1000000</f>
        <v>1315200</v>
      </c>
      <c r="P55" s="93"/>
      <c r="Q55" s="94"/>
    </row>
    <row r="56" spans="1:17" ht="16.8" x14ac:dyDescent="0.3">
      <c r="O56" s="15"/>
    </row>
    <row r="57" spans="1:17" ht="16.8" x14ac:dyDescent="0.3">
      <c r="O57" s="15"/>
    </row>
    <row r="58" spans="1:17" ht="16.8" x14ac:dyDescent="0.3">
      <c r="O58" s="15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239.25" customHeight="1" x14ac:dyDescent="0.3">
      <c r="O62" s="15"/>
    </row>
  </sheetData>
  <mergeCells count="127">
    <mergeCell ref="F44:Q44"/>
    <mergeCell ref="F45:Q45"/>
    <mergeCell ref="F53:Q53"/>
    <mergeCell ref="C53:E53"/>
    <mergeCell ref="F43:Q43"/>
    <mergeCell ref="C45:E45"/>
    <mergeCell ref="C46:E46"/>
    <mergeCell ref="C49:E49"/>
    <mergeCell ref="C50:E50"/>
    <mergeCell ref="C51:E51"/>
    <mergeCell ref="F47:Q47"/>
    <mergeCell ref="F48:Q48"/>
    <mergeCell ref="F49:Q49"/>
    <mergeCell ref="F50:Q50"/>
    <mergeCell ref="F51:Q51"/>
    <mergeCell ref="F52:Q52"/>
    <mergeCell ref="C41:E41"/>
    <mergeCell ref="C42:E42"/>
    <mergeCell ref="C44:E44"/>
    <mergeCell ref="A22:E22"/>
    <mergeCell ref="F22:H22"/>
    <mergeCell ref="F25:J25"/>
    <mergeCell ref="F26:J26"/>
    <mergeCell ref="F27:J27"/>
    <mergeCell ref="D54:E54"/>
    <mergeCell ref="C34:E34"/>
    <mergeCell ref="F31:Q31"/>
    <mergeCell ref="C52:E52"/>
    <mergeCell ref="C47:E47"/>
    <mergeCell ref="C30:E30"/>
    <mergeCell ref="C31:E31"/>
    <mergeCell ref="C32:E32"/>
    <mergeCell ref="C33:E33"/>
    <mergeCell ref="F37:Q37"/>
    <mergeCell ref="F38:Q38"/>
    <mergeCell ref="F32:Q32"/>
    <mergeCell ref="F33:Q33"/>
    <mergeCell ref="F34:Q34"/>
    <mergeCell ref="F35:Q35"/>
    <mergeCell ref="F36:Q36"/>
    <mergeCell ref="F42:Q42"/>
    <mergeCell ref="F19:H19"/>
    <mergeCell ref="I19:K19"/>
    <mergeCell ref="F55:H55"/>
    <mergeCell ref="I55:K55"/>
    <mergeCell ref="L55:N55"/>
    <mergeCell ref="O55:Q55"/>
    <mergeCell ref="O14:Q14"/>
    <mergeCell ref="A16:E16"/>
    <mergeCell ref="F16:H16"/>
    <mergeCell ref="I16:K16"/>
    <mergeCell ref="L16:N16"/>
    <mergeCell ref="O16:Q16"/>
    <mergeCell ref="A18:E18"/>
    <mergeCell ref="F18:H18"/>
    <mergeCell ref="A20:E20"/>
    <mergeCell ref="F20:H20"/>
    <mergeCell ref="I20:K20"/>
    <mergeCell ref="C35:E35"/>
    <mergeCell ref="C36:E36"/>
    <mergeCell ref="C37:E37"/>
    <mergeCell ref="C38:E38"/>
    <mergeCell ref="C39:E39"/>
    <mergeCell ref="C40:E40"/>
    <mergeCell ref="E7:I7"/>
    <mergeCell ref="L7:Q7"/>
    <mergeCell ref="A13:E13"/>
    <mergeCell ref="F54:H54"/>
    <mergeCell ref="I54:K54"/>
    <mergeCell ref="L54:N54"/>
    <mergeCell ref="O54:Q54"/>
    <mergeCell ref="L20:N20"/>
    <mergeCell ref="O20:Q20"/>
    <mergeCell ref="I17:K17"/>
    <mergeCell ref="L17:N17"/>
    <mergeCell ref="F29:Q29"/>
    <mergeCell ref="F30:Q30"/>
    <mergeCell ref="O23:Q23"/>
    <mergeCell ref="O18:Q18"/>
    <mergeCell ref="O22:Q22"/>
    <mergeCell ref="O25:Q25"/>
    <mergeCell ref="O26:Q26"/>
    <mergeCell ref="F46:Q46"/>
    <mergeCell ref="L21:N21"/>
    <mergeCell ref="O21:Q21"/>
    <mergeCell ref="F39:Q39"/>
    <mergeCell ref="F40:Q40"/>
    <mergeCell ref="F41:Q41"/>
    <mergeCell ref="L5:Q5"/>
    <mergeCell ref="L6:Q6"/>
    <mergeCell ref="E1:I1"/>
    <mergeCell ref="L1:M1"/>
    <mergeCell ref="N1:O1"/>
    <mergeCell ref="P1:Q1"/>
    <mergeCell ref="E3:Q3"/>
    <mergeCell ref="E5:I5"/>
    <mergeCell ref="E6:I6"/>
    <mergeCell ref="A23:E23"/>
    <mergeCell ref="F23:H23"/>
    <mergeCell ref="I23:K23"/>
    <mergeCell ref="L23:N23"/>
    <mergeCell ref="I18:K18"/>
    <mergeCell ref="L18:N18"/>
    <mergeCell ref="I22:K22"/>
    <mergeCell ref="L22:N22"/>
    <mergeCell ref="A17:E17"/>
    <mergeCell ref="F17:H17"/>
    <mergeCell ref="I21:K21"/>
    <mergeCell ref="A19:E19"/>
    <mergeCell ref="L19:N19"/>
    <mergeCell ref="E9:I10"/>
    <mergeCell ref="A14:E14"/>
    <mergeCell ref="F14:H14"/>
    <mergeCell ref="I14:K14"/>
    <mergeCell ref="L14:N14"/>
    <mergeCell ref="A11:C11"/>
    <mergeCell ref="O15:Q15"/>
    <mergeCell ref="A21:E21"/>
    <mergeCell ref="F21:H21"/>
    <mergeCell ref="E11:I11"/>
    <mergeCell ref="O17:Q17"/>
    <mergeCell ref="A15:E15"/>
    <mergeCell ref="F15:H15"/>
    <mergeCell ref="I15:K15"/>
    <mergeCell ref="L15:N15"/>
    <mergeCell ref="O19:Q19"/>
    <mergeCell ref="L9:Q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61</xdr:row>
                <xdr:rowOff>2095500</xdr:rowOff>
              </from>
              <to>
                <xdr:col>15</xdr:col>
                <xdr:colOff>167640</xdr:colOff>
                <xdr:row>61</xdr:row>
                <xdr:rowOff>2232660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61</xdr:row>
                <xdr:rowOff>2095500</xdr:rowOff>
              </from>
              <to>
                <xdr:col>15</xdr:col>
                <xdr:colOff>167640</xdr:colOff>
                <xdr:row>61</xdr:row>
                <xdr:rowOff>2232660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61</xdr:row>
                <xdr:rowOff>2095500</xdr:rowOff>
              </from>
              <to>
                <xdr:col>15</xdr:col>
                <xdr:colOff>167640</xdr:colOff>
                <xdr:row>61</xdr:row>
                <xdr:rowOff>2232660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61</xdr:row>
                <xdr:rowOff>2095500</xdr:rowOff>
              </from>
              <to>
                <xdr:col>15</xdr:col>
                <xdr:colOff>167640</xdr:colOff>
                <xdr:row>61</xdr:row>
                <xdr:rowOff>2232660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cp:lastPrinted>2026-05-05T11:09:28Z</cp:lastPrinted>
  <dcterms:created xsi:type="dcterms:W3CDTF">2019-09-20T11:44:00Z</dcterms:created>
  <dcterms:modified xsi:type="dcterms:W3CDTF">2026-05-05T11:16:55Z</dcterms:modified>
  <cp:category/>
  <cp:contentStatus/>
</cp:coreProperties>
</file>