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JOHNSON Diversey/26.11/"/>
    </mc:Choice>
  </mc:AlternateContent>
  <xr:revisionPtr revIDLastSave="21" documentId="8_{50E09926-6C59-4665-A89B-019E72FAB6DA}" xr6:coauthVersionLast="47" xr6:coauthVersionMax="47" xr10:uidLastSave="{F5E38991-F028-4062-9FA6-2583124DA8EA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1" l="1"/>
  <c r="O19" i="1" s="1"/>
  <c r="I23" i="1"/>
  <c r="I55" i="1" s="1"/>
  <c r="F23" i="1"/>
  <c r="F56" i="1" s="1"/>
  <c r="O22" i="1"/>
  <c r="O23" i="1" s="1"/>
  <c r="O56" i="1" s="1"/>
  <c r="L22" i="1"/>
  <c r="L23" i="1" s="1"/>
  <c r="L56" i="1" s="1"/>
  <c r="L16" i="1"/>
  <c r="O16" i="1" s="1"/>
  <c r="I18" i="1"/>
  <c r="L18" i="1" s="1"/>
  <c r="O18" i="1" s="1"/>
  <c r="I17" i="1"/>
  <c r="L17" i="1" s="1"/>
  <c r="O17" i="1" s="1"/>
  <c r="I56" i="1" l="1"/>
  <c r="F55" i="1"/>
  <c r="O55" i="1"/>
  <c r="L55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<sst xmlns="http://schemas.openxmlformats.org/spreadsheetml/2006/main" count="75" uniqueCount="75">
  <si>
    <t>Data sporządzenia:</t>
  </si>
  <si>
    <t>Aktualizacja:</t>
  </si>
  <si>
    <t>Wersja:</t>
  </si>
  <si>
    <t>Nazwa produktu:</t>
  </si>
  <si>
    <t>Waga 1 szt:</t>
  </si>
  <si>
    <t>Barwa:</t>
  </si>
  <si>
    <t>Wymiary sztuki:</t>
  </si>
  <si>
    <t>Jednostka miary sprzedaży:</t>
  </si>
  <si>
    <t>Dostawca (nazwa, adres, NIP):</t>
  </si>
  <si>
    <t>Zdjęcie:</t>
  </si>
  <si>
    <t>Nr identyfikacyjny produktu:</t>
  </si>
  <si>
    <t xml:space="preserve"> DANE LOGISTYCZNE ARTYKUŁU</t>
  </si>
  <si>
    <t xml:space="preserve">POZIOM II
(opakowanie zbiorcze-karton)               </t>
  </si>
  <si>
    <t>POZIOM III
(warstwa na palecie)</t>
  </si>
  <si>
    <t>POZIOM IV
(paleta)</t>
  </si>
  <si>
    <t>Kod EAN</t>
  </si>
  <si>
    <t xml:space="preserve">Ilość </t>
  </si>
  <si>
    <t>Waga netto kg +/- 5%</t>
  </si>
  <si>
    <t>Waga brutto kg +/- 5%</t>
  </si>
  <si>
    <t>Waga z kartonem/op.zb. kg +/-5%</t>
  </si>
  <si>
    <t>Długość mm</t>
  </si>
  <si>
    <t>Szerokość mm</t>
  </si>
  <si>
    <t>Wysokość mm</t>
  </si>
  <si>
    <t>Objętość (m3)</t>
  </si>
  <si>
    <t>kod PKWiU:</t>
  </si>
  <si>
    <t>ilość kartonów na warstwie:</t>
  </si>
  <si>
    <t>kod CN:</t>
  </si>
  <si>
    <t>ilość warstw na palecie:</t>
  </si>
  <si>
    <t>stawka VAT:</t>
  </si>
  <si>
    <t>UWAGI: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</si>
  <si>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
</t>
    </r>
    <r>
      <rPr>
        <sz val="11"/>
        <color theme="1"/>
        <rFont val="Calibri"/>
        <family val="2"/>
        <charset val="238"/>
        <scheme val="minor"/>
      </rPr>
      <t xml:space="preserve">3. Formuły zawierają już wagę i wysokość palety.
4. Produkty nie mogą wystawać poza paletę, stąd stałe wymiary 1200x800mm.
5. W komórce POZIOM I należy wpisać odpowiednią jednostkę: sztuka, rolka, opakowanie, worek lub inne.
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</si>
  <si>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t>DODATKOWE UWAGI:</t>
  </si>
  <si>
    <t>Kolor:</t>
  </si>
  <si>
    <t>pojemność:</t>
  </si>
  <si>
    <t xml:space="preserve">grubość (mikrony) </t>
  </si>
  <si>
    <t>g/m2</t>
  </si>
  <si>
    <t>powierzchnia (cm2/dm2/m2)</t>
  </si>
  <si>
    <t>kształt</t>
  </si>
  <si>
    <t>wzór</t>
  </si>
  <si>
    <t>ilość wartsw</t>
  </si>
  <si>
    <t>średnica rolki</t>
  </si>
  <si>
    <t>średnica gilzy</t>
  </si>
  <si>
    <t>waga gilzy</t>
  </si>
  <si>
    <t>nadruk</t>
  </si>
  <si>
    <t>kolor gilzy</t>
  </si>
  <si>
    <t>max nacisk/obciążenie</t>
  </si>
  <si>
    <t>struktura</t>
  </si>
  <si>
    <t>średnica</t>
  </si>
  <si>
    <t>udział regranulatu</t>
  </si>
  <si>
    <t>chłonność wody w stanie suchym</t>
  </si>
  <si>
    <t>Min ilość zakupowa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</si>
  <si>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</si>
  <si>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Interwał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</si>
  <si>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</si>
  <si>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</si>
  <si>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</si>
  <si>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SUP (Tak/NIE)</t>
  </si>
  <si>
    <t>badania/testy/Certyfikaty</t>
  </si>
  <si>
    <t>opis produktu-przeznaczenie</t>
  </si>
  <si>
    <t>0bjetość w dm3</t>
  </si>
  <si>
    <t>objętość w cm3</t>
  </si>
  <si>
    <t>Surowiec/Skład:</t>
  </si>
  <si>
    <t>Marka/Linia:</t>
  </si>
  <si>
    <t>JD Domestos Pro Formula Drain Unblocker Gel - preparat do udrażniania rur i odpływów ściekowych 1l</t>
  </si>
  <si>
    <t>butelka: HDPE</t>
  </si>
  <si>
    <t>04416</t>
  </si>
  <si>
    <t>SKU 101108009</t>
  </si>
  <si>
    <t xml:space="preserve">POZIOM I
(jednostka - butelka)       </t>
  </si>
  <si>
    <t>szt.</t>
  </si>
  <si>
    <t>1,168kg</t>
  </si>
  <si>
    <t>80x80x280mm</t>
  </si>
  <si>
    <t>butelka: pomarańczowy transparentny
żel: żółty</t>
  </si>
  <si>
    <t>DOMESTOS PROFESSIONAL</t>
  </si>
  <si>
    <r>
      <t xml:space="preserve">Skuteczny żel odblokowujący odpływy kanalizacyjne do zastosowania w kuchni i łazience. 
Bezpieczny dla wszystkich rur i odpływów zlewów. 
Produkt szybko i skutecznie usuwa nieprzyjemne zapachy.
</t>
    </r>
    <r>
      <rPr>
        <b/>
        <sz val="11"/>
        <color theme="1"/>
        <rFont val="Calibri"/>
        <family val="2"/>
        <charset val="238"/>
        <scheme val="minor"/>
      </rPr>
      <t>Sposób użycia</t>
    </r>
    <r>
      <rPr>
        <sz val="11"/>
        <color theme="1"/>
        <rFont val="Calibri"/>
        <family val="2"/>
        <charset val="238"/>
        <scheme val="minor"/>
      </rPr>
      <t xml:space="preserve">
1. Wlać 500 ml preparatu do odpływu.
2. Pozostawić na 15 min. W przypadku mocno zatkanego odpływu pozostawić do zadziałania na noc.
3. Spłukać ciepłą wodą. Aby zapewnić czystość odpłuwów i zlewów należy stosować 150 ml preparatu tygodniowo.
pH </t>
    </r>
    <r>
      <rPr>
        <sz val="11"/>
        <color theme="1"/>
        <rFont val="Calibri"/>
        <family val="2"/>
        <charset val="238"/>
      </rPr>
      <t>&gt;12</t>
    </r>
    <r>
      <rPr>
        <sz val="11"/>
        <color theme="1"/>
        <rFont val="Calibri"/>
        <family val="2"/>
        <charset val="238"/>
        <scheme val="minor"/>
      </rPr>
      <t xml:space="preserve">
Przed użyciem należy zawsze przeczytać etykietę i informacje o produkcie.</t>
    </r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</si>
  <si>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
</t>
    </r>
    <r>
      <rPr>
        <sz val="12"/>
        <color theme="1"/>
        <rFont val="Calibri"/>
        <family val="2"/>
        <charset val="238"/>
        <scheme val="minor"/>
      </rPr>
      <t>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</si>
</sst>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4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1" fillId="5" borderId="22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/>
    </xf>
    <xf numFmtId="49" fontId="0" fillId="0" borderId="8" xfId="0" applyNumberFormat="1" applyBorder="1" applyAlignment="1">
      <alignment horizontal="left"/>
    </xf>
    <xf numFmtId="49" fontId="0" fillId="0" borderId="22" xfId="0" applyNumberForma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2" borderId="22" xfId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0" fontId="12" fillId="6" borderId="1" xfId="0" applyFont="1" applyFill="1" applyBorder="1" applyAlignment="1" applyProtection="1">
      <alignment horizontal="center" vertical="top" wrapText="1"/>
      <protection locked="0"/>
    </xf>
    <xf numFmtId="0" fontId="12" fillId="6" borderId="2" xfId="0" applyFont="1" applyFill="1" applyBorder="1" applyAlignment="1" applyProtection="1">
      <alignment horizontal="center" vertical="top" wrapText="1"/>
      <protection locked="0"/>
    </xf>
    <xf numFmtId="0" fontId="12" fillId="6" borderId="3" xfId="0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5" borderId="22" xfId="0" applyFont="1" applyFill="1" applyBorder="1" applyAlignment="1">
      <alignment horizontal="center" vertical="center" wrapText="1"/>
    </xf>
    <xf numFmtId="2" fontId="6" fillId="0" borderId="6" xfId="0" applyNumberFormat="1" applyFont="1" applyBorder="1" applyAlignment="1" applyProtection="1">
      <alignment horizontal="center" vertical="center"/>
      <protection locked="0"/>
    </xf>
    <xf numFmtId="2" fontId="6" fillId="0" borderId="7" xfId="0" applyNumberFormat="1" applyFont="1" applyBorder="1" applyAlignment="1" applyProtection="1">
      <alignment horizontal="center" vertical="center"/>
      <protection locked="0"/>
    </xf>
    <xf numFmtId="2" fontId="6" fillId="0" borderId="8" xfId="0" applyNumberFormat="1" applyFont="1" applyBorder="1" applyAlignment="1" applyProtection="1">
      <alignment horizontal="center" vertical="center"/>
      <protection locked="0"/>
    </xf>
    <xf numFmtId="2" fontId="6" fillId="0" borderId="6" xfId="1" applyNumberFormat="1" applyFont="1" applyFill="1" applyBorder="1" applyAlignment="1" applyProtection="1">
      <alignment horizontal="center" vertical="center"/>
      <protection locked="0"/>
    </xf>
    <xf numFmtId="2" fontId="6" fillId="0" borderId="7" xfId="1" applyNumberFormat="1" applyFont="1" applyFill="1" applyBorder="1" applyAlignment="1" applyProtection="1">
      <alignment horizontal="center" vertical="center"/>
      <protection locked="0"/>
    </xf>
    <xf numFmtId="2" fontId="6" fillId="0" borderId="8" xfId="1" applyNumberFormat="1" applyFont="1" applyFill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8" xfId="2" applyBorder="1" applyAlignment="1">
      <alignment horizontal="center" vertical="center" wrapText="1"/>
    </xf>
    <xf numFmtId="0" fontId="0" fillId="2" borderId="22" xfId="1" applyFont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164" fontId="6" fillId="0" borderId="6" xfId="0" applyNumberFormat="1" applyFont="1" applyBorder="1" applyAlignment="1" applyProtection="1">
      <alignment horizontal="center" vertical="center"/>
      <protection locked="0"/>
    </xf>
    <xf numFmtId="164" fontId="6" fillId="0" borderId="7" xfId="0" applyNumberFormat="1" applyFont="1" applyBorder="1" applyAlignment="1" applyProtection="1">
      <alignment horizontal="center" vertical="center"/>
      <protection locked="0"/>
    </xf>
    <xf numFmtId="164" fontId="6" fillId="0" borderId="8" xfId="0" applyNumberFormat="1" applyFont="1" applyBorder="1" applyAlignment="1" applyProtection="1">
      <alignment horizontal="center" vertical="center"/>
      <protection locked="0"/>
    </xf>
    <xf numFmtId="8" fontId="2" fillId="0" borderId="1" xfId="0" applyNumberFormat="1" applyFont="1" applyBorder="1" applyAlignment="1" applyProtection="1">
      <alignment horizontal="center" vertical="center" wrapText="1"/>
      <protection locked="0"/>
    </xf>
    <xf numFmtId="8" fontId="2" fillId="0" borderId="2" xfId="0" applyNumberFormat="1" applyFont="1" applyBorder="1" applyAlignment="1" applyProtection="1">
      <alignment horizontal="center" vertical="center" wrapText="1"/>
      <protection locked="0"/>
    </xf>
    <xf numFmtId="8" fontId="2" fillId="0" borderId="3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6" fillId="2" borderId="22" xfId="1" applyFont="1" applyBorder="1" applyAlignment="1" applyProtection="1">
      <alignment horizontal="center" vertical="center"/>
      <protection locked="0"/>
    </xf>
    <xf numFmtId="2" fontId="6" fillId="2" borderId="22" xfId="1" applyNumberFormat="1" applyFont="1" applyBorder="1" applyAlignment="1" applyProtection="1">
      <alignment horizontal="center" vertical="center"/>
      <protection locked="0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164" fontId="8" fillId="3" borderId="22" xfId="2" applyNumberFormat="1" applyBorder="1" applyAlignment="1">
      <alignment horizontal="center" vertical="center"/>
    </xf>
    <xf numFmtId="0" fontId="8" fillId="2" borderId="22" xfId="1" applyBorder="1" applyAlignment="1" applyProtection="1">
      <alignment horizontal="center" vertical="center"/>
      <protection locked="0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 wrapText="1"/>
      <protection locked="0"/>
    </xf>
    <xf numFmtId="0" fontId="10" fillId="2" borderId="2" xfId="1" applyFont="1" applyBorder="1" applyAlignment="1" applyProtection="1">
      <alignment horizontal="left" vertical="center" wrapText="1"/>
      <protection locked="0"/>
    </xf>
    <xf numFmtId="0" fontId="10" fillId="2" borderId="3" xfId="1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164" fontId="6" fillId="2" borderId="22" xfId="1" applyNumberFormat="1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1" fillId="3" borderId="20" xfId="2" applyFont="1" applyBorder="1" applyAlignment="1">
      <alignment horizontal="center" vertical="center"/>
    </xf>
    <xf numFmtId="0" fontId="1" fillId="3" borderId="17" xfId="2" applyFont="1" applyBorder="1" applyAlignment="1">
      <alignment horizontal="center" vertical="center"/>
    </xf>
    <xf numFmtId="0" fontId="1" fillId="3" borderId="19" xfId="2" applyFont="1" applyBorder="1" applyAlignment="1">
      <alignment horizontal="center" vertical="center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49" fontId="10" fillId="2" borderId="1" xfId="1" applyNumberFormat="1" applyFont="1" applyBorder="1" applyAlignment="1">
      <alignment horizontal="center" vertical="center"/>
    </xf>
    <xf numFmtId="49" fontId="10" fillId="2" borderId="2" xfId="1" applyNumberFormat="1" applyFont="1" applyBorder="1" applyAlignment="1">
      <alignment horizontal="center" vertical="center"/>
    </xf>
    <xf numFmtId="49" fontId="10" fillId="2" borderId="3" xfId="1" applyNumberFormat="1" applyFont="1" applyBorder="1" applyAlignment="1">
      <alignment horizontal="center" vertical="center"/>
    </xf>
    <xf numFmtId="0" fontId="9" fillId="0" borderId="22" xfId="0" applyFont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62</xdr:row>
          <xdr:rowOff>2095500</xdr:rowOff>
        </xdr:from>
        <xdr:to>
          <xdr:col>15</xdr:col>
          <xdr:colOff>228600</xdr:colOff>
          <xdr:row>62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62</xdr:row>
          <xdr:rowOff>2095500</xdr:rowOff>
        </xdr:from>
        <xdr:to>
          <xdr:col>15</xdr:col>
          <xdr:colOff>228600</xdr:colOff>
          <xdr:row>62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62</xdr:row>
          <xdr:rowOff>2095500</xdr:rowOff>
        </xdr:from>
        <xdr:to>
          <xdr:col>15</xdr:col>
          <xdr:colOff>228600</xdr:colOff>
          <xdr:row>62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62</xdr:row>
          <xdr:rowOff>2095500</xdr:rowOff>
        </xdr:from>
        <xdr:to>
          <xdr:col>15</xdr:col>
          <xdr:colOff>228600</xdr:colOff>
          <xdr:row>62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3"/>
  <sheetViews>
    <sheetView tabSelected="1" view="pageBreakPreview" topLeftCell="A54" zoomScaleNormal="85" zoomScaleSheetLayoutView="100" workbookViewId="0">
      <selection activeCell="T11" sqref="T11"/>
    </sheetView>
  </sheetViews>
  <sheetFormatPr defaultRowHeight="14.4" x14ac:dyDescent="0.3"/>
  <cols>
    <col min="11" max="11" width="12.109375" bestFit="1" customWidth="1"/>
  </cols>
  <sheetData>
    <row r="1" spans="1:19" ht="15" thickBot="1" x14ac:dyDescent="0.35">
      <c r="A1" s="7" t="s">
        <v>0</v>
      </c>
      <c r="E1" s="96">
        <v>45987</v>
      </c>
      <c r="F1" s="97"/>
      <c r="G1" s="97"/>
      <c r="H1" s="97"/>
      <c r="I1" s="98"/>
      <c r="K1" s="7" t="s">
        <v>1</v>
      </c>
      <c r="L1" s="99"/>
      <c r="M1" s="100"/>
      <c r="N1" s="101" t="s">
        <v>2</v>
      </c>
      <c r="O1" s="102"/>
      <c r="P1" s="103">
        <v>1</v>
      </c>
      <c r="Q1" s="104"/>
    </row>
    <row r="2" spans="1:19" ht="15" thickBot="1" x14ac:dyDescent="0.35"/>
    <row r="3" spans="1:19" ht="54" customHeight="1" thickBot="1" x14ac:dyDescent="0.35">
      <c r="A3" s="1" t="s">
        <v>3</v>
      </c>
      <c r="B3" s="1"/>
      <c r="C3" s="1"/>
      <c r="D3" s="2"/>
      <c r="E3" s="105" t="s">
        <v>63</v>
      </c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7"/>
    </row>
    <row r="4" spans="1:19" ht="15" customHeight="1" thickBot="1" x14ac:dyDescent="0.35">
      <c r="A4" s="1"/>
      <c r="B4" s="1"/>
      <c r="C4" s="1"/>
      <c r="D4" s="2"/>
      <c r="E4" s="13"/>
      <c r="F4" s="13"/>
      <c r="G4" s="13"/>
      <c r="H4" s="13"/>
      <c r="I4" s="13"/>
      <c r="J4" s="14"/>
      <c r="K4" s="14"/>
      <c r="L4" s="13"/>
      <c r="M4" s="13"/>
      <c r="N4" s="13"/>
      <c r="O4" s="13"/>
      <c r="P4" s="13"/>
      <c r="Q4" s="13"/>
    </row>
    <row r="5" spans="1:19" ht="16.2" thickBot="1" x14ac:dyDescent="0.35">
      <c r="A5" s="7" t="s">
        <v>62</v>
      </c>
      <c r="B5" s="1"/>
      <c r="C5" s="1"/>
      <c r="D5" s="2"/>
      <c r="E5" s="73" t="s">
        <v>72</v>
      </c>
      <c r="F5" s="74"/>
      <c r="G5" s="74"/>
      <c r="H5" s="74"/>
      <c r="I5" s="75"/>
      <c r="J5" s="3"/>
      <c r="K5" s="1" t="s">
        <v>4</v>
      </c>
      <c r="L5" s="73" t="s">
        <v>69</v>
      </c>
      <c r="M5" s="74"/>
      <c r="N5" s="74"/>
      <c r="O5" s="74"/>
      <c r="P5" s="74"/>
      <c r="Q5" s="75"/>
    </row>
    <row r="6" spans="1:19" ht="36.75" customHeight="1" thickBot="1" x14ac:dyDescent="0.35">
      <c r="A6" s="1" t="s">
        <v>5</v>
      </c>
      <c r="B6" s="1"/>
      <c r="C6" s="1"/>
      <c r="D6" s="2"/>
      <c r="E6" s="95" t="s">
        <v>71</v>
      </c>
      <c r="F6" s="108"/>
      <c r="G6" s="108"/>
      <c r="H6" s="108"/>
      <c r="I6" s="109"/>
      <c r="J6" s="3"/>
      <c r="K6" s="10" t="s">
        <v>6</v>
      </c>
      <c r="L6" s="95" t="s">
        <v>70</v>
      </c>
      <c r="M6" s="74"/>
      <c r="N6" s="74"/>
      <c r="O6" s="74"/>
      <c r="P6" s="74"/>
      <c r="Q6" s="75"/>
      <c r="S6" s="7"/>
    </row>
    <row r="7" spans="1:19" ht="27" customHeight="1" thickBot="1" x14ac:dyDescent="0.35">
      <c r="A7" s="1" t="s">
        <v>61</v>
      </c>
      <c r="B7" s="1"/>
      <c r="C7" s="1"/>
      <c r="D7" s="2"/>
      <c r="E7" s="70" t="s">
        <v>64</v>
      </c>
      <c r="F7" s="71"/>
      <c r="G7" s="71"/>
      <c r="H7" s="71"/>
      <c r="I7" s="72"/>
      <c r="J7" s="3"/>
      <c r="K7" s="10" t="s">
        <v>7</v>
      </c>
      <c r="L7" s="73" t="s">
        <v>68</v>
      </c>
      <c r="M7" s="74"/>
      <c r="N7" s="74"/>
      <c r="O7" s="74"/>
      <c r="P7" s="74"/>
      <c r="Q7" s="75"/>
    </row>
    <row r="8" spans="1:19" ht="16.2" thickBot="1" x14ac:dyDescent="0.35">
      <c r="A8" s="1"/>
      <c r="B8" s="1"/>
      <c r="C8" s="1"/>
      <c r="D8" s="2"/>
      <c r="E8" s="11"/>
      <c r="F8" s="11"/>
      <c r="G8" s="11"/>
      <c r="H8" s="11"/>
      <c r="I8" s="11"/>
      <c r="J8" s="3"/>
      <c r="K8" s="1"/>
      <c r="L8" s="3"/>
      <c r="M8" s="3"/>
      <c r="N8" s="12"/>
      <c r="O8" s="12"/>
      <c r="P8" s="12"/>
      <c r="Q8" s="12"/>
    </row>
    <row r="9" spans="1:19" ht="16.5" customHeight="1" x14ac:dyDescent="0.3">
      <c r="A9" s="4"/>
      <c r="B9" s="4"/>
      <c r="C9" s="4"/>
      <c r="E9" s="116" t="s">
        <v>74</v>
      </c>
      <c r="F9" s="117"/>
      <c r="G9" s="117"/>
      <c r="H9" s="117"/>
      <c r="I9" s="118"/>
      <c r="K9" s="7"/>
      <c r="L9" s="132" t="e" vm="1">
        <v>#VALUE!</v>
      </c>
      <c r="M9" s="133"/>
      <c r="N9" s="133"/>
      <c r="O9" s="133"/>
      <c r="P9" s="133"/>
      <c r="Q9" s="134"/>
    </row>
    <row r="10" spans="1:19" ht="16.2" thickBot="1" x14ac:dyDescent="0.35">
      <c r="A10" s="1" t="s">
        <v>8</v>
      </c>
      <c r="B10" s="1"/>
      <c r="C10" s="1"/>
      <c r="D10" s="2"/>
      <c r="E10" s="119"/>
      <c r="F10" s="120"/>
      <c r="G10" s="120"/>
      <c r="H10" s="120"/>
      <c r="I10" s="121"/>
      <c r="J10" s="8"/>
      <c r="K10" s="7" t="s">
        <v>9</v>
      </c>
      <c r="L10" s="135"/>
      <c r="M10" s="136"/>
      <c r="N10" s="136"/>
      <c r="O10" s="136"/>
      <c r="P10" s="136"/>
      <c r="Q10" s="137"/>
    </row>
    <row r="11" spans="1:19" ht="55.5" customHeight="1" thickBot="1" x14ac:dyDescent="0.35">
      <c r="A11" s="126" t="s">
        <v>10</v>
      </c>
      <c r="B11" s="126"/>
      <c r="C11" s="126"/>
      <c r="D11" s="2"/>
      <c r="E11" s="128" t="s">
        <v>65</v>
      </c>
      <c r="F11" s="129"/>
      <c r="G11" s="129"/>
      <c r="H11" s="129"/>
      <c r="I11" s="130"/>
      <c r="J11" s="9"/>
      <c r="K11" s="2"/>
      <c r="L11" s="138"/>
      <c r="M11" s="139"/>
      <c r="N11" s="139"/>
      <c r="O11" s="139"/>
      <c r="P11" s="139"/>
      <c r="Q11" s="140"/>
    </row>
    <row r="12" spans="1:19" ht="15" thickBot="1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9" ht="19.2" thickTop="1" thickBot="1" x14ac:dyDescent="0.35">
      <c r="A13" s="76" t="s">
        <v>11</v>
      </c>
      <c r="B13" s="77"/>
      <c r="C13" s="77"/>
      <c r="D13" s="77"/>
      <c r="E13" s="77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9" ht="44.25" customHeight="1" x14ac:dyDescent="0.3">
      <c r="A14" s="122" t="s">
        <v>66</v>
      </c>
      <c r="B14" s="123"/>
      <c r="C14" s="123"/>
      <c r="D14" s="123"/>
      <c r="E14" s="124"/>
      <c r="F14" s="61" t="s">
        <v>67</v>
      </c>
      <c r="G14" s="62"/>
      <c r="H14" s="125"/>
      <c r="I14" s="61" t="s">
        <v>12</v>
      </c>
      <c r="J14" s="62"/>
      <c r="K14" s="125"/>
      <c r="L14" s="61" t="s">
        <v>13</v>
      </c>
      <c r="M14" s="62"/>
      <c r="N14" s="125"/>
      <c r="O14" s="61" t="s">
        <v>14</v>
      </c>
      <c r="P14" s="62"/>
      <c r="Q14" s="63"/>
    </row>
    <row r="15" spans="1:19" x14ac:dyDescent="0.3">
      <c r="A15" s="36" t="s">
        <v>15</v>
      </c>
      <c r="B15" s="36"/>
      <c r="C15" s="36"/>
      <c r="D15" s="36"/>
      <c r="E15" s="36"/>
      <c r="F15" s="127">
        <v>7615400841783</v>
      </c>
      <c r="G15" s="127"/>
      <c r="H15" s="127"/>
      <c r="I15" s="127">
        <v>7615400841776</v>
      </c>
      <c r="J15" s="127"/>
      <c r="K15" s="127"/>
      <c r="L15" s="131"/>
      <c r="M15" s="131"/>
      <c r="N15" s="131"/>
      <c r="O15" s="127"/>
      <c r="P15" s="127"/>
      <c r="Q15" s="127"/>
    </row>
    <row r="16" spans="1:19" x14ac:dyDescent="0.3">
      <c r="A16" s="64" t="s">
        <v>16</v>
      </c>
      <c r="B16" s="36"/>
      <c r="C16" s="36"/>
      <c r="D16" s="36"/>
      <c r="E16" s="36"/>
      <c r="F16" s="37">
        <v>1</v>
      </c>
      <c r="G16" s="37"/>
      <c r="H16" s="37"/>
      <c r="I16" s="65">
        <v>6</v>
      </c>
      <c r="J16" s="65"/>
      <c r="K16" s="65"/>
      <c r="L16" s="66">
        <f>$I$16*$O$25</f>
        <v>96</v>
      </c>
      <c r="M16" s="66"/>
      <c r="N16" s="66"/>
      <c r="O16" s="66">
        <f>$L$16*$O$26</f>
        <v>480</v>
      </c>
      <c r="P16" s="66"/>
      <c r="Q16" s="66"/>
    </row>
    <row r="17" spans="1:17" x14ac:dyDescent="0.3">
      <c r="A17" s="64" t="s">
        <v>17</v>
      </c>
      <c r="B17" s="36"/>
      <c r="C17" s="36"/>
      <c r="D17" s="36"/>
      <c r="E17" s="36"/>
      <c r="F17" s="67"/>
      <c r="G17" s="68"/>
      <c r="H17" s="69"/>
      <c r="I17" s="79">
        <f>$I$16*$F$17</f>
        <v>0</v>
      </c>
      <c r="J17" s="79"/>
      <c r="K17" s="79"/>
      <c r="L17" s="80">
        <f>$I$17*$O$25</f>
        <v>0</v>
      </c>
      <c r="M17" s="81"/>
      <c r="N17" s="82"/>
      <c r="O17" s="88">
        <f>($L$17*$O$26)</f>
        <v>0</v>
      </c>
      <c r="P17" s="88"/>
      <c r="Q17" s="88"/>
    </row>
    <row r="18" spans="1:17" x14ac:dyDescent="0.3">
      <c r="A18" s="64" t="s">
        <v>18</v>
      </c>
      <c r="B18" s="36"/>
      <c r="C18" s="36"/>
      <c r="D18" s="36"/>
      <c r="E18" s="36"/>
      <c r="F18" s="67">
        <v>1.1679999999999999</v>
      </c>
      <c r="G18" s="68"/>
      <c r="H18" s="69"/>
      <c r="I18" s="112">
        <f>$I$16*$F$18</f>
        <v>7.0079999999999991</v>
      </c>
      <c r="J18" s="112"/>
      <c r="K18" s="112"/>
      <c r="L18" s="88">
        <f>$I$18*$O$25</f>
        <v>112.12799999999999</v>
      </c>
      <c r="M18" s="88"/>
      <c r="N18" s="88"/>
      <c r="O18" s="88">
        <f>($L$18*$O$26)+17</f>
        <v>577.63999999999987</v>
      </c>
      <c r="P18" s="88"/>
      <c r="Q18" s="88"/>
    </row>
    <row r="19" spans="1:17" x14ac:dyDescent="0.3">
      <c r="A19" s="113" t="s">
        <v>19</v>
      </c>
      <c r="B19" s="114"/>
      <c r="C19" s="114"/>
      <c r="D19" s="114"/>
      <c r="E19" s="115"/>
      <c r="F19" s="49"/>
      <c r="G19" s="50"/>
      <c r="H19" s="51"/>
      <c r="I19" s="52">
        <v>7.25</v>
      </c>
      <c r="J19" s="53"/>
      <c r="K19" s="54"/>
      <c r="L19" s="88">
        <f>$I$19*$O$25</f>
        <v>116</v>
      </c>
      <c r="M19" s="88"/>
      <c r="N19" s="88"/>
      <c r="O19" s="88">
        <f>($L$19*$O$26)+17</f>
        <v>597</v>
      </c>
      <c r="P19" s="88"/>
      <c r="Q19" s="88"/>
    </row>
    <row r="20" spans="1:17" x14ac:dyDescent="0.3">
      <c r="A20" s="36" t="s">
        <v>20</v>
      </c>
      <c r="B20" s="36"/>
      <c r="C20" s="36"/>
      <c r="D20" s="36"/>
      <c r="E20" s="36"/>
      <c r="F20" s="37">
        <v>80</v>
      </c>
      <c r="G20" s="37"/>
      <c r="H20" s="37"/>
      <c r="I20" s="37">
        <v>265</v>
      </c>
      <c r="J20" s="37"/>
      <c r="K20" s="37"/>
      <c r="L20" s="78">
        <v>1200</v>
      </c>
      <c r="M20" s="78"/>
      <c r="N20" s="78"/>
      <c r="O20" s="78">
        <v>1200</v>
      </c>
      <c r="P20" s="78"/>
      <c r="Q20" s="78"/>
    </row>
    <row r="21" spans="1:17" x14ac:dyDescent="0.3">
      <c r="A21" s="36" t="s">
        <v>21</v>
      </c>
      <c r="B21" s="36"/>
      <c r="C21" s="36"/>
      <c r="D21" s="36"/>
      <c r="E21" s="36"/>
      <c r="F21" s="37">
        <v>80</v>
      </c>
      <c r="G21" s="37"/>
      <c r="H21" s="37"/>
      <c r="I21" s="37">
        <v>180</v>
      </c>
      <c r="J21" s="37"/>
      <c r="K21" s="37"/>
      <c r="L21" s="78">
        <v>800</v>
      </c>
      <c r="M21" s="78"/>
      <c r="N21" s="78"/>
      <c r="O21" s="78">
        <v>800</v>
      </c>
      <c r="P21" s="78"/>
      <c r="Q21" s="78"/>
    </row>
    <row r="22" spans="1:17" x14ac:dyDescent="0.3">
      <c r="A22" s="36" t="s">
        <v>22</v>
      </c>
      <c r="B22" s="36"/>
      <c r="C22" s="36"/>
      <c r="D22" s="36"/>
      <c r="E22" s="36"/>
      <c r="F22" s="37">
        <v>280</v>
      </c>
      <c r="G22" s="37"/>
      <c r="H22" s="37"/>
      <c r="I22" s="37">
        <v>305</v>
      </c>
      <c r="J22" s="37"/>
      <c r="K22" s="37"/>
      <c r="L22" s="78">
        <f>$I$22</f>
        <v>305</v>
      </c>
      <c r="M22" s="78"/>
      <c r="N22" s="78"/>
      <c r="O22" s="88">
        <f>($I$22*$O$26)+150</f>
        <v>1675</v>
      </c>
      <c r="P22" s="88"/>
      <c r="Q22" s="88"/>
    </row>
    <row r="23" spans="1:17" x14ac:dyDescent="0.3">
      <c r="A23" s="110" t="s">
        <v>23</v>
      </c>
      <c r="B23" s="110"/>
      <c r="C23" s="110"/>
      <c r="D23" s="110"/>
      <c r="E23" s="110"/>
      <c r="F23" s="111">
        <f>($F$20*$F$21*$F$22)/1000000000</f>
        <v>1.792E-3</v>
      </c>
      <c r="G23" s="111"/>
      <c r="H23" s="111"/>
      <c r="I23" s="87">
        <f>($I$20*$I$21*$I$22)/1000000000</f>
        <v>1.4548500000000001E-2</v>
      </c>
      <c r="J23" s="87"/>
      <c r="K23" s="87"/>
      <c r="L23" s="87">
        <f>($L$20*$L$21*$L$22)/1000000000</f>
        <v>0.2928</v>
      </c>
      <c r="M23" s="87"/>
      <c r="N23" s="87"/>
      <c r="O23" s="87">
        <f>($O$20*$O$21*$O$22)/1000000000</f>
        <v>1.6080000000000001</v>
      </c>
      <c r="P23" s="87"/>
      <c r="Q23" s="87"/>
    </row>
    <row r="24" spans="1:17" ht="15" thickBot="1" x14ac:dyDescent="0.35"/>
    <row r="25" spans="1:17" ht="18.600000000000001" thickBot="1" x14ac:dyDescent="0.4">
      <c r="A25" s="7" t="s">
        <v>24</v>
      </c>
      <c r="F25" s="38"/>
      <c r="G25" s="39"/>
      <c r="H25" s="39"/>
      <c r="I25" s="39"/>
      <c r="J25" s="40"/>
      <c r="K25" s="17"/>
      <c r="L25" s="20" t="s">
        <v>25</v>
      </c>
      <c r="O25" s="89">
        <v>16</v>
      </c>
      <c r="P25" s="90"/>
      <c r="Q25" s="91"/>
    </row>
    <row r="26" spans="1:17" ht="17.25" customHeight="1" thickBot="1" x14ac:dyDescent="0.4">
      <c r="A26" s="1" t="s">
        <v>26</v>
      </c>
      <c r="B26" s="6"/>
      <c r="C26" s="6"/>
      <c r="D26" s="6"/>
      <c r="E26" s="6"/>
      <c r="F26" s="41"/>
      <c r="G26" s="42"/>
      <c r="H26" s="42"/>
      <c r="I26" s="42"/>
      <c r="J26" s="43"/>
      <c r="K26" s="18"/>
      <c r="L26" s="21" t="s">
        <v>27</v>
      </c>
      <c r="N26" s="15"/>
      <c r="O26" s="92">
        <v>5</v>
      </c>
      <c r="P26" s="93"/>
      <c r="Q26" s="94"/>
    </row>
    <row r="27" spans="1:17" ht="17.399999999999999" thickBot="1" x14ac:dyDescent="0.35">
      <c r="A27" s="1" t="s">
        <v>28</v>
      </c>
      <c r="F27" s="44">
        <v>0.23</v>
      </c>
      <c r="G27" s="45"/>
      <c r="H27" s="45"/>
      <c r="I27" s="45"/>
      <c r="J27" s="46"/>
      <c r="K27" s="17"/>
      <c r="L27" s="17"/>
      <c r="N27" s="15"/>
      <c r="O27" s="19"/>
    </row>
    <row r="28" spans="1:17" ht="16.8" x14ac:dyDescent="0.3">
      <c r="O28" s="15"/>
    </row>
    <row r="29" spans="1:17" ht="17.399999999999999" thickBot="1" x14ac:dyDescent="0.35">
      <c r="O29" s="15"/>
    </row>
    <row r="30" spans="1:17" ht="162" customHeight="1" thickBot="1" x14ac:dyDescent="0.35">
      <c r="A30" s="7" t="s">
        <v>29</v>
      </c>
      <c r="E30" s="16"/>
      <c r="F30" s="83" t="s">
        <v>30</v>
      </c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5"/>
    </row>
    <row r="31" spans="1:17" ht="24" customHeight="1" x14ac:dyDescent="0.3">
      <c r="A31" s="7" t="s">
        <v>31</v>
      </c>
      <c r="C31" s="48" t="s">
        <v>32</v>
      </c>
      <c r="D31" s="48"/>
      <c r="E31" s="48"/>
      <c r="F31" s="85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</row>
    <row r="32" spans="1:17" ht="16.5" customHeight="1" x14ac:dyDescent="0.3">
      <c r="C32" s="30" t="s">
        <v>33</v>
      </c>
      <c r="D32" s="30"/>
      <c r="E32" s="30"/>
      <c r="F32" s="25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3:17" ht="16.5" customHeight="1" x14ac:dyDescent="0.3">
      <c r="C33" s="30" t="s">
        <v>34</v>
      </c>
      <c r="D33" s="30"/>
      <c r="E33" s="30"/>
      <c r="F33" s="25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3:17" ht="16.5" customHeight="1" x14ac:dyDescent="0.3">
      <c r="C34" s="30" t="s">
        <v>35</v>
      </c>
      <c r="D34" s="30"/>
      <c r="E34" s="30"/>
      <c r="F34" s="25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</row>
    <row r="35" spans="3:17" ht="16.5" customHeight="1" x14ac:dyDescent="0.3">
      <c r="C35" s="30" t="s">
        <v>36</v>
      </c>
      <c r="D35" s="30"/>
      <c r="E35" s="30"/>
      <c r="F35" s="25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</row>
    <row r="36" spans="3:17" ht="16.5" customHeight="1" x14ac:dyDescent="0.3">
      <c r="C36" s="30" t="s">
        <v>37</v>
      </c>
      <c r="D36" s="30"/>
      <c r="E36" s="30"/>
      <c r="F36" s="25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</row>
    <row r="37" spans="3:17" ht="16.5" customHeight="1" x14ac:dyDescent="0.3">
      <c r="C37" s="30" t="s">
        <v>38</v>
      </c>
      <c r="D37" s="30"/>
      <c r="E37" s="30"/>
      <c r="F37" s="25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</row>
    <row r="38" spans="3:17" ht="16.5" customHeight="1" x14ac:dyDescent="0.3">
      <c r="C38" s="30" t="s">
        <v>39</v>
      </c>
      <c r="D38" s="30"/>
      <c r="E38" s="30"/>
      <c r="F38" s="25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</row>
    <row r="39" spans="3:17" ht="16.5" customHeight="1" x14ac:dyDescent="0.3">
      <c r="C39" s="30" t="s">
        <v>40</v>
      </c>
      <c r="D39" s="30"/>
      <c r="E39" s="30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5"/>
    </row>
    <row r="40" spans="3:17" ht="16.5" customHeight="1" x14ac:dyDescent="0.3">
      <c r="C40" s="30" t="s">
        <v>41</v>
      </c>
      <c r="D40" s="30"/>
      <c r="E40" s="30"/>
      <c r="F40" s="25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</row>
    <row r="41" spans="3:17" ht="16.5" customHeight="1" x14ac:dyDescent="0.3">
      <c r="C41" s="30" t="s">
        <v>42</v>
      </c>
      <c r="D41" s="30"/>
      <c r="E41" s="30"/>
      <c r="F41" s="25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</row>
    <row r="42" spans="3:17" ht="16.5" customHeight="1" x14ac:dyDescent="0.3">
      <c r="C42" s="30" t="s">
        <v>43</v>
      </c>
      <c r="D42" s="30"/>
      <c r="E42" s="30"/>
      <c r="F42" s="25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</row>
    <row r="43" spans="3:17" x14ac:dyDescent="0.3">
      <c r="C43" s="30" t="s">
        <v>44</v>
      </c>
      <c r="D43" s="30"/>
      <c r="E43" s="30"/>
      <c r="F43" s="25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</row>
    <row r="44" spans="3:17" ht="16.5" customHeight="1" x14ac:dyDescent="0.3">
      <c r="C44" s="23"/>
      <c r="D44" s="22" t="s">
        <v>45</v>
      </c>
      <c r="E44" s="22"/>
      <c r="F44" s="25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</row>
    <row r="45" spans="3:17" ht="16.5" customHeight="1" x14ac:dyDescent="0.3">
      <c r="C45" s="30" t="s">
        <v>46</v>
      </c>
      <c r="D45" s="30"/>
      <c r="E45" s="30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5"/>
    </row>
    <row r="46" spans="3:17" ht="16.5" customHeight="1" x14ac:dyDescent="0.3">
      <c r="C46" s="30" t="s">
        <v>47</v>
      </c>
      <c r="D46" s="30"/>
      <c r="E46" s="30"/>
      <c r="F46" s="25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</row>
    <row r="47" spans="3:17" ht="16.5" customHeight="1" x14ac:dyDescent="0.3">
      <c r="C47" s="30" t="s">
        <v>48</v>
      </c>
      <c r="D47" s="30"/>
      <c r="E47" s="30"/>
      <c r="F47" s="25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</row>
    <row r="48" spans="3:17" ht="16.5" customHeight="1" x14ac:dyDescent="0.3">
      <c r="C48" s="30" t="s">
        <v>49</v>
      </c>
      <c r="D48" s="30"/>
      <c r="E48" s="30"/>
      <c r="F48" s="25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</row>
    <row r="49" spans="1:17" ht="16.5" customHeight="1" x14ac:dyDescent="0.3">
      <c r="C49" s="22"/>
      <c r="D49" s="22" t="s">
        <v>50</v>
      </c>
      <c r="E49" s="22"/>
      <c r="F49" s="31" t="s">
        <v>51</v>
      </c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</row>
    <row r="50" spans="1:17" ht="16.5" customHeight="1" x14ac:dyDescent="0.3">
      <c r="C50" s="30" t="s">
        <v>52</v>
      </c>
      <c r="D50" s="30"/>
      <c r="E50" s="30"/>
      <c r="F50" s="25" t="s">
        <v>53</v>
      </c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</row>
    <row r="51" spans="1:17" ht="16.5" customHeight="1" x14ac:dyDescent="0.3">
      <c r="C51" s="30" t="s">
        <v>54</v>
      </c>
      <c r="D51" s="30"/>
      <c r="E51" s="30"/>
      <c r="F51" s="25" t="s">
        <v>55</v>
      </c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ht="16.5" customHeight="1" x14ac:dyDescent="0.3">
      <c r="C52" s="30" t="s">
        <v>56</v>
      </c>
      <c r="D52" s="30"/>
      <c r="E52" s="30"/>
      <c r="F52" s="25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 s="2" customFormat="1" ht="19.8" customHeight="1" x14ac:dyDescent="0.3">
      <c r="C53" s="29" t="s">
        <v>57</v>
      </c>
      <c r="D53" s="29"/>
      <c r="E53" s="29"/>
      <c r="F53" s="33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5"/>
    </row>
    <row r="54" spans="1:17" s="2" customFormat="1" ht="199.8" customHeight="1" x14ac:dyDescent="0.3">
      <c r="C54" s="29" t="s">
        <v>58</v>
      </c>
      <c r="D54" s="29"/>
      <c r="E54" s="29"/>
      <c r="F54" s="27" t="s">
        <v>73</v>
      </c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</row>
    <row r="55" spans="1:17" x14ac:dyDescent="0.3">
      <c r="A55" t="s">
        <v>59</v>
      </c>
      <c r="D55" s="47"/>
      <c r="E55" s="47"/>
      <c r="F55" s="58">
        <f>F23*1000</f>
        <v>1.792</v>
      </c>
      <c r="G55" s="59"/>
      <c r="H55" s="60"/>
      <c r="I55" s="58">
        <f t="shared" ref="I55" si="0">I23*1000</f>
        <v>14.548500000000001</v>
      </c>
      <c r="J55" s="59"/>
      <c r="K55" s="60"/>
      <c r="L55" s="58">
        <f t="shared" ref="L55" si="1">L23*1000</f>
        <v>292.8</v>
      </c>
      <c r="M55" s="59"/>
      <c r="N55" s="60"/>
      <c r="O55" s="58">
        <f t="shared" ref="O55" si="2">O23*1000</f>
        <v>1608</v>
      </c>
      <c r="P55" s="59"/>
      <c r="Q55" s="60"/>
    </row>
    <row r="56" spans="1:17" x14ac:dyDescent="0.3">
      <c r="A56" t="s">
        <v>60</v>
      </c>
      <c r="F56" s="55">
        <f>F23*1000000</f>
        <v>1792</v>
      </c>
      <c r="G56" s="56"/>
      <c r="H56" s="57"/>
      <c r="I56" s="58">
        <f t="shared" ref="I56" si="3">I23*1000000</f>
        <v>14548.5</v>
      </c>
      <c r="J56" s="59"/>
      <c r="K56" s="60"/>
      <c r="L56" s="58">
        <f t="shared" ref="L56" si="4">L23*1000000</f>
        <v>292800</v>
      </c>
      <c r="M56" s="59"/>
      <c r="N56" s="60"/>
      <c r="O56" s="58">
        <f t="shared" ref="O56" si="5">O23*1000000</f>
        <v>1608000</v>
      </c>
      <c r="P56" s="59"/>
      <c r="Q56" s="60"/>
    </row>
    <row r="57" spans="1:17" ht="16.8" x14ac:dyDescent="0.3">
      <c r="O57" s="15"/>
    </row>
    <row r="58" spans="1:17" ht="16.8" x14ac:dyDescent="0.3">
      <c r="O58" s="15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239.25" customHeight="1" x14ac:dyDescent="0.3">
      <c r="O63" s="15"/>
    </row>
  </sheetData>
  <mergeCells count="127">
    <mergeCell ref="E9:I10"/>
    <mergeCell ref="A14:E14"/>
    <mergeCell ref="F14:H14"/>
    <mergeCell ref="I14:K14"/>
    <mergeCell ref="L14:N14"/>
    <mergeCell ref="A11:C11"/>
    <mergeCell ref="O15:Q15"/>
    <mergeCell ref="A21:E21"/>
    <mergeCell ref="F21:H21"/>
    <mergeCell ref="E11:I11"/>
    <mergeCell ref="O17:Q17"/>
    <mergeCell ref="A15:E15"/>
    <mergeCell ref="F15:H15"/>
    <mergeCell ref="I15:K15"/>
    <mergeCell ref="L15:N15"/>
    <mergeCell ref="O19:Q19"/>
    <mergeCell ref="L9:Q11"/>
    <mergeCell ref="A23:E23"/>
    <mergeCell ref="F23:H23"/>
    <mergeCell ref="I23:K23"/>
    <mergeCell ref="L23:N23"/>
    <mergeCell ref="I18:K18"/>
    <mergeCell ref="L18:N18"/>
    <mergeCell ref="I22:K22"/>
    <mergeCell ref="L22:N22"/>
    <mergeCell ref="A17:E17"/>
    <mergeCell ref="F17:H17"/>
    <mergeCell ref="I21:K21"/>
    <mergeCell ref="A19:E19"/>
    <mergeCell ref="L19:N19"/>
    <mergeCell ref="L5:Q5"/>
    <mergeCell ref="L6:Q6"/>
    <mergeCell ref="E1:I1"/>
    <mergeCell ref="L1:M1"/>
    <mergeCell ref="N1:O1"/>
    <mergeCell ref="P1:Q1"/>
    <mergeCell ref="E3:Q3"/>
    <mergeCell ref="E5:I5"/>
    <mergeCell ref="E6:I6"/>
    <mergeCell ref="E7:I7"/>
    <mergeCell ref="L7:Q7"/>
    <mergeCell ref="A13:E13"/>
    <mergeCell ref="F55:H55"/>
    <mergeCell ref="I55:K55"/>
    <mergeCell ref="L55:N55"/>
    <mergeCell ref="O55:Q55"/>
    <mergeCell ref="L20:N20"/>
    <mergeCell ref="O20:Q20"/>
    <mergeCell ref="I17:K17"/>
    <mergeCell ref="L17:N17"/>
    <mergeCell ref="F30:Q30"/>
    <mergeCell ref="F31:Q31"/>
    <mergeCell ref="O23:Q23"/>
    <mergeCell ref="O18:Q18"/>
    <mergeCell ref="O22:Q22"/>
    <mergeCell ref="O25:Q25"/>
    <mergeCell ref="O26:Q26"/>
    <mergeCell ref="F47:Q47"/>
    <mergeCell ref="L21:N21"/>
    <mergeCell ref="O21:Q21"/>
    <mergeCell ref="F40:Q40"/>
    <mergeCell ref="F41:Q41"/>
    <mergeCell ref="F42:Q42"/>
    <mergeCell ref="F43:Q43"/>
    <mergeCell ref="F19:H19"/>
    <mergeCell ref="I19:K19"/>
    <mergeCell ref="F56:H56"/>
    <mergeCell ref="I56:K56"/>
    <mergeCell ref="L56:N56"/>
    <mergeCell ref="O56:Q56"/>
    <mergeCell ref="O14:Q14"/>
    <mergeCell ref="A16:E16"/>
    <mergeCell ref="F16:H16"/>
    <mergeCell ref="I16:K16"/>
    <mergeCell ref="L16:N16"/>
    <mergeCell ref="O16:Q16"/>
    <mergeCell ref="A18:E18"/>
    <mergeCell ref="F18:H18"/>
    <mergeCell ref="A20:E20"/>
    <mergeCell ref="F20:H20"/>
    <mergeCell ref="I20:K20"/>
    <mergeCell ref="C36:E36"/>
    <mergeCell ref="C37:E37"/>
    <mergeCell ref="C38:E38"/>
    <mergeCell ref="C39:E39"/>
    <mergeCell ref="C40:E40"/>
    <mergeCell ref="C41:E41"/>
    <mergeCell ref="C42:E42"/>
    <mergeCell ref="C43:E43"/>
    <mergeCell ref="C45:E45"/>
    <mergeCell ref="A22:E22"/>
    <mergeCell ref="F22:H22"/>
    <mergeCell ref="F25:J25"/>
    <mergeCell ref="F26:J26"/>
    <mergeCell ref="F27:J27"/>
    <mergeCell ref="D55:E55"/>
    <mergeCell ref="C35:E35"/>
    <mergeCell ref="F32:Q32"/>
    <mergeCell ref="C53:E53"/>
    <mergeCell ref="C48:E48"/>
    <mergeCell ref="C31:E31"/>
    <mergeCell ref="C32:E32"/>
    <mergeCell ref="C33:E33"/>
    <mergeCell ref="C34:E34"/>
    <mergeCell ref="F38:Q38"/>
    <mergeCell ref="F39:Q39"/>
    <mergeCell ref="F33:Q33"/>
    <mergeCell ref="F34:Q34"/>
    <mergeCell ref="F35:Q35"/>
    <mergeCell ref="F36:Q36"/>
    <mergeCell ref="F37:Q37"/>
    <mergeCell ref="F45:Q45"/>
    <mergeCell ref="F46:Q46"/>
    <mergeCell ref="F54:Q54"/>
    <mergeCell ref="C54:E54"/>
    <mergeCell ref="F44:Q44"/>
    <mergeCell ref="C46:E46"/>
    <mergeCell ref="C47:E47"/>
    <mergeCell ref="C50:E50"/>
    <mergeCell ref="C51:E51"/>
    <mergeCell ref="C52:E52"/>
    <mergeCell ref="F48:Q48"/>
    <mergeCell ref="F49:Q49"/>
    <mergeCell ref="F50:Q50"/>
    <mergeCell ref="F51:Q51"/>
    <mergeCell ref="F52:Q52"/>
    <mergeCell ref="F53:Q5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drawing r:id="rId2"/>
  <legacyDrawing r:id="rId3"/>
  <controls>
    <mc:AlternateContent xmlns:mc="http://schemas.openxmlformats.org/markup-compatibility/2006">
      <mc:Choice Requires="x14">
        <control shapeId="1028" r:id="rId4" name="Control 4">
          <controlPr defaultSize="0" r:id="rId5">
            <anchor moveWithCells="1">
              <from>
                <xdr:col>15</xdr:col>
                <xdr:colOff>30480</xdr:colOff>
                <xdr:row>62</xdr:row>
                <xdr:rowOff>2095500</xdr:rowOff>
              </from>
              <to>
                <xdr:col>15</xdr:col>
                <xdr:colOff>228600</xdr:colOff>
                <xdr:row>62</xdr:row>
                <xdr:rowOff>2286000</xdr:rowOff>
              </to>
            </anchor>
          </controlPr>
        </control>
      </mc:Choice>
      <mc:Fallback>
        <control shapeId="1028" r:id="rId4" name="Control 4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5">
            <anchor moveWithCells="1">
              <from>
                <xdr:col>15</xdr:col>
                <xdr:colOff>30480</xdr:colOff>
                <xdr:row>62</xdr:row>
                <xdr:rowOff>2095500</xdr:rowOff>
              </from>
              <to>
                <xdr:col>15</xdr:col>
                <xdr:colOff>228600</xdr:colOff>
                <xdr:row>62</xdr:row>
                <xdr:rowOff>2286000</xdr:rowOff>
              </to>
            </anchor>
          </controlPr>
        </control>
      </mc:Choice>
      <mc:Fallback>
        <control shapeId="1027" r:id="rId6" name="Control 3"/>
      </mc:Fallback>
    </mc:AlternateContent>
    <mc:AlternateContent xmlns:mc="http://schemas.openxmlformats.org/markup-compatibility/2006">
      <mc:Choice Requires="x14">
        <control shapeId="1026" r:id="rId7" name="Control 2">
          <controlPr defaultSize="0" r:id="rId5">
            <anchor moveWithCells="1">
              <from>
                <xdr:col>15</xdr:col>
                <xdr:colOff>30480</xdr:colOff>
                <xdr:row>62</xdr:row>
                <xdr:rowOff>2095500</xdr:rowOff>
              </from>
              <to>
                <xdr:col>15</xdr:col>
                <xdr:colOff>228600</xdr:colOff>
                <xdr:row>62</xdr:row>
                <xdr:rowOff>2286000</xdr:rowOff>
              </to>
            </anchor>
          </controlPr>
        </control>
      </mc:Choice>
      <mc:Fallback>
        <control shapeId="1026" r:id="rId7" name="Control 2"/>
      </mc:Fallback>
    </mc:AlternateContent>
    <mc:AlternateContent xmlns:mc="http://schemas.openxmlformats.org/markup-compatibility/2006">
      <mc:Choice Requires="x14">
        <control shapeId="1025" r:id="rId8" name="Control 1">
          <controlPr defaultSize="0" r:id="rId5">
            <anchor moveWithCells="1">
              <from>
                <xdr:col>15</xdr:col>
                <xdr:colOff>30480</xdr:colOff>
                <xdr:row>62</xdr:row>
                <xdr:rowOff>2095500</xdr:rowOff>
              </from>
              <to>
                <xdr:col>15</xdr:col>
                <xdr:colOff>228600</xdr:colOff>
                <xdr:row>62</xdr:row>
                <xdr:rowOff>2286000</xdr:rowOff>
              </to>
            </anchor>
          </controlPr>
        </control>
      </mc:Choice>
      <mc:Fallback>
        <control shapeId="1025" r:id="rId8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Zbigniew Zieniuk</dc:creator>
  <cp:keywords/>
  <dc:description/>
  <cp:lastModifiedBy>Monika Mula</cp:lastModifiedBy>
  <cp:revision/>
  <dcterms:created xsi:type="dcterms:W3CDTF">2019-09-20T11:44:00Z</dcterms:created>
  <dcterms:modified xsi:type="dcterms:W3CDTF">2026-05-06T06:10:16Z</dcterms:modified>
  <cp:category/>
  <cp:contentStatus/>
</cp:coreProperties>
</file>