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ikapl-my.sharepoint.com/personal/magazyn_poznan_ika_pl/Documents/Kopia/karty produktów/MASTER, MORANA, PACKER/9.10/"/>
    </mc:Choice>
  </mc:AlternateContent>
  <xr:revisionPtr revIDLastSave="12" documentId="13_ncr:1_{360EDF92-1BB6-47AE-A88C-B8A6896A7A50}" xr6:coauthVersionLast="47" xr6:coauthVersionMax="47" xr10:uidLastSave="{47F66F3E-5DE8-45BB-95BB-08F3ABE87C74}"/>
  <bookViews>
    <workbookView xWindow="-108" yWindow="-108" windowWidth="23256" windowHeight="13896" xr2:uid="{00000000-000D-0000-FFFF-FFFF00000000}"/>
  </bookViews>
  <sheets>
    <sheet name="Karta produktu" sheetId="1" r:id="rId1"/>
    <sheet name="Arkusz1" sheetId="2" r:id="rId2"/>
  </sheets>
  <definedNames>
    <definedName name="_xlnm.Print_Area" localSheetId="0">'Karta produktu'!$A$1:$R$64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1" l="1"/>
  <c r="I57" i="1" s="1"/>
  <c r="F25" i="1"/>
  <c r="F58" i="1" s="1"/>
  <c r="O24" i="1"/>
  <c r="O25" i="1" s="1"/>
  <c r="O58" i="1" s="1"/>
  <c r="L24" i="1"/>
  <c r="L25" i="1" s="1"/>
  <c r="L58" i="1" s="1"/>
  <c r="L18" i="1"/>
  <c r="O18" i="1" s="1"/>
  <c r="I20" i="1"/>
  <c r="L20" i="1" s="1"/>
  <c r="O20" i="1" s="1"/>
  <c r="I19" i="1"/>
  <c r="L19" i="1" s="1"/>
  <c r="O19" i="1" s="1"/>
  <c r="I58" i="1" l="1"/>
  <c r="F57" i="1"/>
  <c r="O57" i="1"/>
  <c r="L57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<sst xmlns="http://schemas.openxmlformats.org/spreadsheetml/2006/main" count="74" uniqueCount="74">
  <si>
    <t>Gramatura:</t>
  </si>
  <si>
    <t>Jednostka miary:</t>
  </si>
  <si>
    <t>Kod EAN</t>
  </si>
  <si>
    <t>Nazwa produktu:</t>
  </si>
  <si>
    <t>Dostawca (nazwa, adres, NIP):</t>
  </si>
  <si>
    <t>kod CN:</t>
  </si>
  <si>
    <t>Długość mm</t>
  </si>
  <si>
    <t>Szerokość mm</t>
  </si>
  <si>
    <t>Wysokość mm</t>
  </si>
  <si>
    <t>stawka VAT:</t>
  </si>
  <si>
    <t>kod PKWiU:</t>
  </si>
  <si>
    <t>Nr identyfikacyjny produktu:</t>
  </si>
  <si>
    <t>Barwa:</t>
  </si>
  <si>
    <t>Surowiec:</t>
  </si>
  <si>
    <t>Zdjęcie:</t>
  </si>
  <si>
    <t>Data sporządzenia:</t>
  </si>
  <si>
    <t>Aktualizacja:</t>
  </si>
  <si>
    <t>Wersja:</t>
  </si>
  <si>
    <t>Marka:</t>
  </si>
  <si>
    <t>MASTER</t>
  </si>
  <si>
    <t>Objętość (m3)</t>
  </si>
  <si>
    <t xml:space="preserve"> DANE LOGISTYCZNE ARTYKUŁU</t>
  </si>
  <si>
    <t xml:space="preserve">Ilość </t>
  </si>
  <si>
    <t>Wymiary:</t>
  </si>
  <si>
    <t>UWAGI:</t>
  </si>
  <si>
    <t>DODATKOWE UWAGI:</t>
  </si>
  <si>
    <t>0bjetość w dm3</t>
  </si>
  <si>
    <t>objętość w cm3</t>
  </si>
  <si>
    <t>ilość kartonów na warstwie:</t>
  </si>
  <si>
    <t>ilość warstw na palecie:</t>
  </si>
  <si>
    <t>Waga netto kg +/- 5%</t>
  </si>
  <si>
    <t>Waga brutto kg +/- 5%</t>
  </si>
  <si>
    <t>szt.</t>
  </si>
  <si>
    <t>Kolor:</t>
  </si>
  <si>
    <t>pojemność:</t>
  </si>
  <si>
    <t>g/m2</t>
  </si>
  <si>
    <t>powierzchnia (cm2/dm2/m2)</t>
  </si>
  <si>
    <t>kształt</t>
  </si>
  <si>
    <t>wzór</t>
  </si>
  <si>
    <t xml:space="preserve">grubość (mikrony) </t>
  </si>
  <si>
    <t>ilość wartsw</t>
  </si>
  <si>
    <t>średnica rolki</t>
  </si>
  <si>
    <t>średnica gilzy</t>
  </si>
  <si>
    <t>waga gilzy</t>
  </si>
  <si>
    <t>nadruk</t>
  </si>
  <si>
    <t>kolor gilzy</t>
  </si>
  <si>
    <t>opis produktu-przeznaczenie</t>
  </si>
  <si>
    <t>max nacisk/obciążenie</t>
  </si>
  <si>
    <t>struktura</t>
  </si>
  <si>
    <t>średnica</t>
  </si>
  <si>
    <t>SUP (Tak/NIE)</t>
  </si>
  <si>
    <t>udział regranulatu</t>
  </si>
  <si>
    <t>badania/testy/Certyfikaty</t>
  </si>
  <si>
    <t>chłonność wody w stanie suchym</t>
  </si>
  <si>
    <t>Min ilość zakupowa</t>
  </si>
  <si>
    <t>Interwał</t>
  </si>
  <si>
    <t>minimalna ilość danego produktu jaką można dodać do koszyka wyrażona w jednostkach sprzedaży np. jeśli chcemy wyrażać cenę w sztukach (bo np. taki jest standard rynkowy) to możemy określić ilość minimalną na tym poziomie. Jeśli nadal chcemy wyrażać w wyżej wspomnianych kartonach to określamy ile minimalnie można kupić kartonów</t>
  </si>
  <si>
    <t>jeśli dany towar sprzedajemy w wyżej wspomnianych kartonach ale chcemy się komunikować z klientami na szt, to tutaj należy wpisać ilość szt jaka mieści się w kartonie (co do zasady minimalna ilość zazwyczaj jest równa interwałowi)</t>
  </si>
  <si>
    <t>etykieta produktu</t>
  </si>
  <si>
    <t>etykiety możemy wykorzystywać do wielu mechanizmów w ONe ale podstawą jest definiowanie czy produkt ma być widoczny na ecommerce za pomocą np. etykiety Public</t>
  </si>
  <si>
    <t>Waga kartonu/op.zb. Kg +/-5%</t>
  </si>
  <si>
    <t>MASTER Linka do prania ze stalowym rdzeniem 20m</t>
  </si>
  <si>
    <t>S-074</t>
  </si>
  <si>
    <t>stal pokryta plastikiem</t>
  </si>
  <si>
    <t>Do suszenia prania na świeżym powietrzu. Wykonana z trwałej stali pokrytej ochronną warstwą plastiku co zapewnia jej trwałość i wytrzymałość. Łatwa w montażu.</t>
  </si>
  <si>
    <t>Dł.20m</t>
  </si>
  <si>
    <t>bezbarwna</t>
  </si>
  <si>
    <t>różnie</t>
  </si>
  <si>
    <t xml:space="preserve">POZIOM I                          
(jednostka-opakowanie)           </t>
  </si>
  <si>
    <t xml:space="preserve">POZIOM II                         
(opakowanie zbiorcze-karton)               </t>
  </si>
  <si>
    <t>POZIOM III                    
(warstwa na palecie)</t>
  </si>
  <si>
    <t>POZIOM IV                              
(paleta)</t>
  </si>
  <si>
    <r>
      <t>1. Pola numeryczne w tabeli podświetlone na szaro</t>
    </r>
    <r>
      <rPr>
        <sz val="11"/>
        <color rgb="FFFF0000"/>
        <rFont val="Calibri"/>
        <family val="2"/>
        <charset val="238"/>
        <scheme val="minor"/>
      </rPr>
      <t xml:space="preserve"> przeliczają się automatycznie. Proszę nic w nich nie wpisywać!!</t>
    </r>
    <r>
      <rPr>
        <sz val="11"/>
        <color theme="1"/>
        <rFont val="Calibri"/>
        <family val="2"/>
        <charset val="238"/>
        <scheme val="minor"/>
      </rPr>
      <t xml:space="preserve"> Jeżeli stan faktyczny odbiega znacząco od automatycznego przeliczenia, należy to zaznaczyć w komórce poniżej, w dodatkowych uwagach.                                                                                                                                                                                                          
2.</t>
    </r>
    <r>
      <rPr>
        <sz val="11"/>
        <color theme="9" tint="-0.249977111117893"/>
        <rFont val="Calibri"/>
        <family val="2"/>
        <charset val="238"/>
        <scheme val="minor"/>
      </rPr>
      <t xml:space="preserve"> TABELA NIE PRZELICZY SIĘ JEŚLI NIE UZUPEŁNIMY KOMÓREK PODŚWIETLONYCH NA ZIELONO.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
3. Formuły zawierają już wagę i wysokość palety.                                                                                                                                    
4. Produkty nie mogą wystawać poza paletę, stąd stałe wymiary 1200x800mm.                                                                                 
5. W komórce POZIOM I należy wpisać odpowiednią jednostkę: sztuka, rolka, opakowanie, worek lub inne.                                         
6. W komórce POZIOM II należy wpisać odpowiednią jednostkę opakowania zbiorczego: karton, zgrzewka, worek lub inne.                                                                                                                                                                            </t>
    </r>
  </si>
  <si>
    <r>
      <rPr>
        <b/>
        <sz val="12"/>
        <color theme="1"/>
        <rFont val="Calibri"/>
        <family val="2"/>
        <charset val="238"/>
        <scheme val="minor"/>
      </rPr>
      <t xml:space="preserve">IKA POLSKA E. Roszak Sp.k.  </t>
    </r>
    <r>
      <rPr>
        <sz val="12"/>
        <color theme="1"/>
        <rFont val="Calibri"/>
        <family val="2"/>
        <charset val="238"/>
        <scheme val="minor"/>
      </rPr>
      <t xml:space="preserve">                      
Gołężycka 23, 61-357 Poznań, NIP 7822491163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</si>
</sst>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00"/>
    <numFmt numFmtId="165" formatCode="0.00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323130"/>
      <name val="Segoe UI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</cellStyleXfs>
  <cellXfs count="13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/>
    <xf numFmtId="0" fontId="0" fillId="0" borderId="4" xfId="0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2" fillId="0" borderId="15" xfId="0" applyFont="1" applyBorder="1" applyAlignment="1" applyProtection="1">
      <alignment vertical="center"/>
      <protection locked="0"/>
    </xf>
    <xf numFmtId="0" fontId="7" fillId="0" borderId="1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8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vertical="top"/>
      <protection locked="0"/>
    </xf>
    <xf numFmtId="0" fontId="0" fillId="0" borderId="11" xfId="0" applyBorder="1"/>
    <xf numFmtId="0" fontId="1" fillId="0" borderId="0" xfId="0" applyFont="1" applyAlignment="1" applyProtection="1">
      <alignment vertical="center"/>
      <protection locked="0"/>
    </xf>
    <xf numFmtId="2" fontId="13" fillId="0" borderId="0" xfId="0" applyNumberFormat="1" applyFont="1" applyAlignment="1" applyProtection="1">
      <alignment vertical="top"/>
      <protection locked="0"/>
    </xf>
    <xf numFmtId="0" fontId="8" fillId="2" borderId="22" xfId="1" applyBorder="1" applyAlignment="1" applyProtection="1">
      <alignment horizontal="center" vertical="center"/>
      <protection locked="0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/>
    <xf numFmtId="0" fontId="0" fillId="0" borderId="0" xfId="0" applyAlignment="1">
      <alignment horizontal="left" vertical="center"/>
    </xf>
    <xf numFmtId="0" fontId="0" fillId="0" borderId="8" xfId="0" applyBorder="1" applyAlignment="1">
      <alignment horizontal="left"/>
    </xf>
    <xf numFmtId="0" fontId="0" fillId="0" borderId="22" xfId="0" applyBorder="1" applyAlignment="1">
      <alignment horizontal="left"/>
    </xf>
    <xf numFmtId="0" fontId="1" fillId="5" borderId="22" xfId="0" applyFont="1" applyFill="1" applyBorder="1" applyAlignment="1">
      <alignment horizontal="left" vertical="center"/>
    </xf>
    <xf numFmtId="0" fontId="0" fillId="0" borderId="8" xfId="0" applyBorder="1" applyAlignment="1">
      <alignment horizontal="center"/>
    </xf>
    <xf numFmtId="0" fontId="0" fillId="0" borderId="22" xfId="0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0" fillId="0" borderId="8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49" fontId="0" fillId="0" borderId="8" xfId="0" applyNumberFormat="1" applyBorder="1" applyAlignment="1">
      <alignment horizontal="left" vertical="center"/>
    </xf>
    <xf numFmtId="49" fontId="0" fillId="0" borderId="22" xfId="0" applyNumberFormat="1" applyBorder="1" applyAlignment="1">
      <alignment horizontal="left" vertical="center"/>
    </xf>
    <xf numFmtId="0" fontId="8" fillId="2" borderId="22" xfId="1" applyBorder="1" applyAlignment="1">
      <alignment horizontal="left" vertical="center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6" borderId="1" xfId="0" applyFont="1" applyFill="1" applyBorder="1" applyAlignment="1" applyProtection="1">
      <alignment horizontal="center" wrapText="1"/>
      <protection locked="0"/>
    </xf>
    <xf numFmtId="0" fontId="6" fillId="6" borderId="2" xfId="0" applyFont="1" applyFill="1" applyBorder="1" applyAlignment="1" applyProtection="1">
      <alignment horizontal="center"/>
      <protection locked="0"/>
    </xf>
    <xf numFmtId="0" fontId="6" fillId="6" borderId="3" xfId="0" applyFont="1" applyFill="1" applyBorder="1" applyAlignment="1" applyProtection="1">
      <alignment horizontal="center"/>
      <protection locked="0"/>
    </xf>
    <xf numFmtId="3" fontId="12" fillId="6" borderId="1" xfId="0" applyNumberFormat="1" applyFont="1" applyFill="1" applyBorder="1" applyAlignment="1" applyProtection="1">
      <alignment horizontal="center" vertical="top" wrapText="1"/>
      <protection locked="0"/>
    </xf>
    <xf numFmtId="3" fontId="12" fillId="6" borderId="2" xfId="0" applyNumberFormat="1" applyFont="1" applyFill="1" applyBorder="1" applyAlignment="1" applyProtection="1">
      <alignment horizontal="center" vertical="top" wrapText="1"/>
      <protection locked="0"/>
    </xf>
    <xf numFmtId="3" fontId="12" fillId="6" borderId="3" xfId="0" applyNumberFormat="1" applyFont="1" applyFill="1" applyBorder="1" applyAlignment="1" applyProtection="1">
      <alignment horizontal="center" vertical="top" wrapText="1"/>
      <protection locked="0"/>
    </xf>
    <xf numFmtId="9" fontId="6" fillId="0" borderId="1" xfId="0" applyNumberFormat="1" applyFont="1" applyBorder="1" applyAlignment="1" applyProtection="1">
      <alignment horizontal="center" vertical="center"/>
      <protection locked="0"/>
    </xf>
    <xf numFmtId="9" fontId="6" fillId="0" borderId="2" xfId="0" applyNumberFormat="1" applyFont="1" applyBorder="1" applyAlignment="1" applyProtection="1">
      <alignment horizontal="center" vertical="center"/>
      <protection locked="0"/>
    </xf>
    <xf numFmtId="9" fontId="6" fillId="0" borderId="3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1" fillId="5" borderId="2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3" borderId="16" xfId="2" applyFont="1" applyBorder="1" applyAlignment="1">
      <alignment horizontal="center" vertical="center" wrapText="1"/>
    </xf>
    <xf numFmtId="0" fontId="8" fillId="3" borderId="17" xfId="2" applyBorder="1" applyAlignment="1">
      <alignment horizontal="center" vertical="center" wrapText="1"/>
    </xf>
    <xf numFmtId="0" fontId="8" fillId="3" borderId="18" xfId="2" applyBorder="1" applyAlignment="1">
      <alignment horizontal="center" vertical="center" wrapText="1"/>
    </xf>
    <xf numFmtId="0" fontId="0" fillId="2" borderId="22" xfId="1" applyFont="1" applyBorder="1" applyAlignment="1">
      <alignment horizontal="left" vertical="center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8" fillId="2" borderId="22" xfId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0" fillId="2" borderId="6" xfId="1" applyFont="1" applyBorder="1" applyAlignment="1">
      <alignment horizontal="left" vertical="center"/>
    </xf>
    <xf numFmtId="0" fontId="0" fillId="2" borderId="7" xfId="1" applyFont="1" applyBorder="1" applyAlignment="1">
      <alignment horizontal="left" vertical="center"/>
    </xf>
    <xf numFmtId="0" fontId="0" fillId="2" borderId="8" xfId="1" applyFont="1" applyBorder="1" applyAlignment="1">
      <alignment horizontal="left" vertical="center"/>
    </xf>
    <xf numFmtId="0" fontId="6" fillId="2" borderId="6" xfId="1" applyFont="1" applyBorder="1" applyAlignment="1" applyProtection="1">
      <alignment horizontal="center" vertical="center"/>
      <protection locked="0"/>
    </xf>
    <xf numFmtId="0" fontId="6" fillId="2" borderId="7" xfId="1" applyFont="1" applyBorder="1" applyAlignment="1" applyProtection="1">
      <alignment horizontal="center" vertical="center"/>
      <protection locked="0"/>
    </xf>
    <xf numFmtId="0" fontId="6" fillId="2" borderId="8" xfId="1" applyFont="1" applyBorder="1" applyAlignment="1" applyProtection="1">
      <alignment horizontal="center" vertical="center"/>
      <protection locked="0"/>
    </xf>
    <xf numFmtId="0" fontId="10" fillId="2" borderId="1" xfId="1" applyFont="1" applyBorder="1" applyAlignment="1">
      <alignment horizontal="center" vertical="center"/>
    </xf>
    <xf numFmtId="0" fontId="10" fillId="2" borderId="2" xfId="1" applyFont="1" applyBorder="1" applyAlignment="1">
      <alignment horizontal="center" vertical="center"/>
    </xf>
    <xf numFmtId="0" fontId="10" fillId="2" borderId="3" xfId="1" applyFont="1" applyBorder="1" applyAlignment="1">
      <alignment horizontal="center" vertical="center"/>
    </xf>
    <xf numFmtId="0" fontId="8" fillId="2" borderId="22" xfId="1" applyBorder="1" applyAlignment="1" applyProtection="1">
      <alignment horizontal="center" vertical="center"/>
      <protection locked="0"/>
    </xf>
    <xf numFmtId="0" fontId="6" fillId="2" borderId="22" xfId="1" applyFont="1" applyBorder="1" applyAlignment="1" applyProtection="1">
      <alignment horizontal="center" vertical="center"/>
      <protection locked="0"/>
    </xf>
    <xf numFmtId="0" fontId="8" fillId="2" borderId="6" xfId="1" applyBorder="1" applyAlignment="1" applyProtection="1">
      <alignment horizontal="center" vertical="center"/>
      <protection locked="0"/>
    </xf>
    <xf numFmtId="0" fontId="8" fillId="2" borderId="7" xfId="1" applyBorder="1" applyAlignment="1" applyProtection="1">
      <alignment horizontal="center" vertical="center"/>
      <protection locked="0"/>
    </xf>
    <xf numFmtId="0" fontId="8" fillId="2" borderId="8" xfId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164" fontId="8" fillId="3" borderId="22" xfId="2" applyNumberFormat="1" applyBorder="1" applyAlignment="1">
      <alignment horizontal="center" vertical="center"/>
    </xf>
    <xf numFmtId="0" fontId="4" fillId="4" borderId="10" xfId="3" applyFont="1" applyBorder="1" applyAlignment="1">
      <alignment horizontal="center"/>
    </xf>
    <xf numFmtId="0" fontId="4" fillId="4" borderId="11" xfId="3" applyFont="1" applyBorder="1" applyAlignment="1">
      <alignment horizontal="center"/>
    </xf>
    <xf numFmtId="0" fontId="4" fillId="4" borderId="12" xfId="3" applyFont="1" applyBorder="1" applyAlignment="1">
      <alignment horizontal="center"/>
    </xf>
    <xf numFmtId="0" fontId="4" fillId="4" borderId="1" xfId="3" applyFont="1" applyBorder="1" applyAlignment="1">
      <alignment horizontal="center"/>
    </xf>
    <xf numFmtId="0" fontId="4" fillId="4" borderId="2" xfId="3" applyFont="1" applyBorder="1" applyAlignment="1">
      <alignment horizontal="center"/>
    </xf>
    <xf numFmtId="0" fontId="4" fillId="4" borderId="3" xfId="3" applyFont="1" applyBorder="1" applyAlignment="1">
      <alignment horizontal="center"/>
    </xf>
    <xf numFmtId="1" fontId="9" fillId="0" borderId="22" xfId="0" applyNumberFormat="1" applyFont="1" applyBorder="1" applyAlignment="1" applyProtection="1">
      <alignment horizontal="center" vertical="center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14" fontId="0" fillId="3" borderId="1" xfId="2" applyNumberFormat="1" applyFont="1" applyBorder="1" applyAlignment="1">
      <alignment horizontal="center"/>
    </xf>
    <xf numFmtId="0" fontId="8" fillId="3" borderId="2" xfId="2" applyBorder="1" applyAlignment="1">
      <alignment horizontal="center"/>
    </xf>
    <xf numFmtId="0" fontId="8" fillId="3" borderId="3" xfId="2" applyBorder="1" applyAlignment="1">
      <alignment horizontal="center"/>
    </xf>
    <xf numFmtId="0" fontId="1" fillId="3" borderId="1" xfId="2" applyFont="1" applyBorder="1" applyAlignment="1">
      <alignment horizontal="center"/>
    </xf>
    <xf numFmtId="0" fontId="1" fillId="3" borderId="3" xfId="2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3" borderId="1" xfId="2" applyFont="1" applyBorder="1" applyAlignment="1">
      <alignment horizontal="center"/>
    </xf>
    <xf numFmtId="0" fontId="13" fillId="3" borderId="3" xfId="2" applyFont="1" applyBorder="1" applyAlignment="1">
      <alignment horizontal="center"/>
    </xf>
    <xf numFmtId="0" fontId="10" fillId="2" borderId="1" xfId="1" applyFont="1" applyBorder="1" applyAlignment="1" applyProtection="1">
      <alignment horizontal="left" vertical="center"/>
      <protection locked="0"/>
    </xf>
    <xf numFmtId="0" fontId="10" fillId="2" borderId="2" xfId="1" applyFont="1" applyBorder="1" applyAlignment="1" applyProtection="1">
      <alignment horizontal="left" vertical="center"/>
      <protection locked="0"/>
    </xf>
    <xf numFmtId="0" fontId="10" fillId="2" borderId="3" xfId="1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8" fontId="2" fillId="0" borderId="1" xfId="0" applyNumberFormat="1" applyFont="1" applyBorder="1" applyAlignment="1" applyProtection="1">
      <alignment horizontal="center" vertical="center"/>
      <protection locked="0"/>
    </xf>
    <xf numFmtId="8" fontId="2" fillId="0" borderId="2" xfId="0" applyNumberFormat="1" applyFont="1" applyBorder="1" applyAlignment="1" applyProtection="1">
      <alignment horizontal="center" vertical="center"/>
      <protection locked="0"/>
    </xf>
    <xf numFmtId="8" fontId="2" fillId="0" borderId="3" xfId="0" applyNumberFormat="1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8" fillId="3" borderId="22" xfId="2" applyBorder="1" applyAlignment="1">
      <alignment horizontal="left" vertical="center"/>
    </xf>
    <xf numFmtId="165" fontId="8" fillId="3" borderId="22" xfId="2" applyNumberFormat="1" applyBorder="1" applyAlignment="1">
      <alignment horizontal="center" vertical="center"/>
    </xf>
    <xf numFmtId="0" fontId="8" fillId="3" borderId="20" xfId="2" applyBorder="1" applyAlignment="1">
      <alignment horizontal="center" vertical="center"/>
    </xf>
    <xf numFmtId="0" fontId="8" fillId="3" borderId="17" xfId="2" applyBorder="1" applyAlignment="1">
      <alignment horizontal="center" vertical="center"/>
    </xf>
    <xf numFmtId="0" fontId="8" fillId="3" borderId="19" xfId="2" applyBorder="1" applyAlignment="1">
      <alignment horizontal="center" vertical="center"/>
    </xf>
    <xf numFmtId="0" fontId="8" fillId="3" borderId="19" xfId="2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4">
    <cellStyle name="20% — akcent 3" xfId="1" builtinId="38"/>
    <cellStyle name="60% — akcent 3" xfId="2" builtinId="40"/>
    <cellStyle name="60% — akcent 6" xfId="3" builtinId="5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S65"/>
  <sheetViews>
    <sheetView tabSelected="1" view="pageBreakPreview" zoomScale="90" zoomScaleNormal="85" zoomScaleSheetLayoutView="90" workbookViewId="0">
      <selection activeCell="E11" sqref="E11:I12"/>
    </sheetView>
  </sheetViews>
  <sheetFormatPr defaultRowHeight="14.4" x14ac:dyDescent="0.3"/>
  <cols>
    <col min="11" max="11" width="12.109375" bestFit="1" customWidth="1"/>
  </cols>
  <sheetData>
    <row r="1" spans="1:19" ht="15" thickBot="1" x14ac:dyDescent="0.35"/>
    <row r="2" spans="1:19" ht="15" thickBot="1" x14ac:dyDescent="0.35">
      <c r="A2" s="7" t="s">
        <v>15</v>
      </c>
      <c r="E2" s="92">
        <v>45939</v>
      </c>
      <c r="F2" s="93"/>
      <c r="G2" s="93"/>
      <c r="H2" s="93"/>
      <c r="I2" s="94"/>
      <c r="K2" s="7" t="s">
        <v>16</v>
      </c>
      <c r="L2" s="95"/>
      <c r="M2" s="96"/>
      <c r="N2" s="97" t="s">
        <v>17</v>
      </c>
      <c r="O2" s="98"/>
      <c r="P2" s="99">
        <v>1</v>
      </c>
      <c r="Q2" s="100"/>
    </row>
    <row r="3" spans="1:19" ht="15" thickBot="1" x14ac:dyDescent="0.35"/>
    <row r="4" spans="1:19" ht="21.6" thickBot="1" x14ac:dyDescent="0.35">
      <c r="A4" s="1" t="s">
        <v>3</v>
      </c>
      <c r="B4" s="1"/>
      <c r="C4" s="1"/>
      <c r="D4" s="2"/>
      <c r="E4" s="101" t="s">
        <v>61</v>
      </c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3"/>
    </row>
    <row r="5" spans="1:19" ht="21.6" thickBot="1" x14ac:dyDescent="0.35">
      <c r="A5" s="1"/>
      <c r="B5" s="1"/>
      <c r="C5" s="1"/>
      <c r="D5" s="2"/>
      <c r="E5" s="13"/>
      <c r="F5" s="13"/>
      <c r="G5" s="13"/>
      <c r="H5" s="13"/>
      <c r="I5" s="13"/>
      <c r="J5" s="14"/>
      <c r="K5" s="14"/>
      <c r="L5" s="13"/>
      <c r="M5" s="13"/>
      <c r="N5" s="13"/>
      <c r="O5" s="13"/>
      <c r="P5" s="13"/>
      <c r="Q5" s="13"/>
    </row>
    <row r="6" spans="1:19" ht="16.2" thickBot="1" x14ac:dyDescent="0.35">
      <c r="A6" s="7" t="s">
        <v>18</v>
      </c>
      <c r="B6" s="1"/>
      <c r="C6" s="1"/>
      <c r="D6" s="2"/>
      <c r="E6" s="89" t="s">
        <v>19</v>
      </c>
      <c r="F6" s="90"/>
      <c r="G6" s="90"/>
      <c r="H6" s="90"/>
      <c r="I6" s="91"/>
      <c r="J6" s="3"/>
      <c r="K6" s="1" t="s">
        <v>0</v>
      </c>
      <c r="L6" s="89"/>
      <c r="M6" s="90"/>
      <c r="N6" s="90"/>
      <c r="O6" s="90"/>
      <c r="P6" s="90"/>
      <c r="Q6" s="91"/>
    </row>
    <row r="7" spans="1:19" ht="36.75" customHeight="1" thickBot="1" x14ac:dyDescent="0.35">
      <c r="A7" s="1" t="s">
        <v>12</v>
      </c>
      <c r="B7" s="1"/>
      <c r="C7" s="1"/>
      <c r="D7" s="2"/>
      <c r="E7" s="104" t="s">
        <v>66</v>
      </c>
      <c r="F7" s="105"/>
      <c r="G7" s="105"/>
      <c r="H7" s="105"/>
      <c r="I7" s="106"/>
      <c r="J7" s="3"/>
      <c r="K7" s="10" t="s">
        <v>23</v>
      </c>
      <c r="L7" s="89" t="s">
        <v>65</v>
      </c>
      <c r="M7" s="90"/>
      <c r="N7" s="90"/>
      <c r="O7" s="90"/>
      <c r="P7" s="90"/>
      <c r="Q7" s="91"/>
      <c r="S7" s="7"/>
    </row>
    <row r="8" spans="1:19" ht="29.4" thickBot="1" x14ac:dyDescent="0.35">
      <c r="A8" s="1" t="s">
        <v>13</v>
      </c>
      <c r="B8" s="1"/>
      <c r="C8" s="1"/>
      <c r="D8" s="2"/>
      <c r="E8" s="122" t="s">
        <v>63</v>
      </c>
      <c r="F8" s="123"/>
      <c r="G8" s="123"/>
      <c r="H8" s="123"/>
      <c r="I8" s="124"/>
      <c r="J8" s="3"/>
      <c r="K8" s="10" t="s">
        <v>1</v>
      </c>
      <c r="L8" s="89" t="s">
        <v>32</v>
      </c>
      <c r="M8" s="90"/>
      <c r="N8" s="90"/>
      <c r="O8" s="90"/>
      <c r="P8" s="90"/>
      <c r="Q8" s="91"/>
    </row>
    <row r="9" spans="1:19" ht="15.6" x14ac:dyDescent="0.3">
      <c r="A9" s="1"/>
      <c r="B9" s="1"/>
      <c r="C9" s="1"/>
      <c r="D9" s="2"/>
      <c r="E9" s="11"/>
      <c r="F9" s="11"/>
      <c r="G9" s="11"/>
      <c r="H9" s="11"/>
      <c r="I9" s="11"/>
      <c r="J9" s="3"/>
      <c r="K9" s="1"/>
      <c r="L9" s="3"/>
      <c r="M9" s="3"/>
      <c r="N9" s="12"/>
      <c r="O9" s="12"/>
      <c r="P9" s="12"/>
      <c r="Q9" s="12"/>
    </row>
    <row r="10" spans="1:19" ht="15" thickBo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9" ht="16.5" customHeight="1" x14ac:dyDescent="0.3">
      <c r="A11" s="4"/>
      <c r="B11" s="4"/>
      <c r="C11" s="4"/>
      <c r="E11" s="107" t="s">
        <v>73</v>
      </c>
      <c r="F11" s="108"/>
      <c r="G11" s="108"/>
      <c r="H11" s="108"/>
      <c r="I11" s="109"/>
      <c r="K11" s="7"/>
      <c r="L11" s="113" t="e" vm="1">
        <v>#VALUE!</v>
      </c>
      <c r="M11" s="114"/>
      <c r="N11" s="114"/>
      <c r="O11" s="114"/>
      <c r="P11" s="114"/>
      <c r="Q11" s="115"/>
    </row>
    <row r="12" spans="1:19" ht="16.2" thickBot="1" x14ac:dyDescent="0.35">
      <c r="A12" s="1" t="s">
        <v>4</v>
      </c>
      <c r="B12" s="1"/>
      <c r="C12" s="1"/>
      <c r="D12" s="2"/>
      <c r="E12" s="110"/>
      <c r="F12" s="111"/>
      <c r="G12" s="111"/>
      <c r="H12" s="111"/>
      <c r="I12" s="112"/>
      <c r="J12" s="8"/>
      <c r="K12" s="7" t="s">
        <v>14</v>
      </c>
      <c r="L12" s="116"/>
      <c r="M12" s="117"/>
      <c r="N12" s="117"/>
      <c r="O12" s="117"/>
      <c r="P12" s="117"/>
      <c r="Q12" s="118"/>
    </row>
    <row r="13" spans="1:19" ht="55.5" customHeight="1" thickBot="1" x14ac:dyDescent="0.35">
      <c r="A13" s="133" t="s">
        <v>11</v>
      </c>
      <c r="B13" s="133"/>
      <c r="C13" s="133"/>
      <c r="D13" s="2"/>
      <c r="E13" s="68" t="s">
        <v>62</v>
      </c>
      <c r="F13" s="69"/>
      <c r="G13" s="69"/>
      <c r="H13" s="69"/>
      <c r="I13" s="70"/>
      <c r="J13" s="9"/>
      <c r="K13" s="2"/>
      <c r="L13" s="119"/>
      <c r="M13" s="120"/>
      <c r="N13" s="120"/>
      <c r="O13" s="120"/>
      <c r="P13" s="120"/>
      <c r="Q13" s="121"/>
    </row>
    <row r="14" spans="1:19" ht="15" thickBo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9" ht="19.2" thickTop="1" thickBot="1" x14ac:dyDescent="0.35">
      <c r="A15" s="125" t="s">
        <v>21</v>
      </c>
      <c r="B15" s="126"/>
      <c r="C15" s="126"/>
      <c r="D15" s="126"/>
      <c r="E15" s="126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9" ht="44.25" customHeight="1" x14ac:dyDescent="0.3">
      <c r="A16" s="129"/>
      <c r="B16" s="130"/>
      <c r="C16" s="130"/>
      <c r="D16" s="130"/>
      <c r="E16" s="131"/>
      <c r="F16" s="53" t="s">
        <v>68</v>
      </c>
      <c r="G16" s="54"/>
      <c r="H16" s="132"/>
      <c r="I16" s="53" t="s">
        <v>69</v>
      </c>
      <c r="J16" s="54"/>
      <c r="K16" s="132"/>
      <c r="L16" s="53" t="s">
        <v>70</v>
      </c>
      <c r="M16" s="54"/>
      <c r="N16" s="132"/>
      <c r="O16" s="53" t="s">
        <v>71</v>
      </c>
      <c r="P16" s="54"/>
      <c r="Q16" s="55"/>
    </row>
    <row r="17" spans="1:18" x14ac:dyDescent="0.3">
      <c r="A17" s="36" t="s">
        <v>2</v>
      </c>
      <c r="B17" s="36"/>
      <c r="C17" s="36"/>
      <c r="D17" s="36"/>
      <c r="E17" s="36"/>
      <c r="F17" s="87">
        <v>5907732918472</v>
      </c>
      <c r="G17" s="87"/>
      <c r="H17" s="87"/>
      <c r="I17" s="87">
        <v>5906567004374</v>
      </c>
      <c r="J17" s="87"/>
      <c r="K17" s="87"/>
      <c r="L17" s="88"/>
      <c r="M17" s="88"/>
      <c r="N17" s="88"/>
      <c r="O17" s="88"/>
      <c r="P17" s="88"/>
      <c r="Q17" s="88"/>
    </row>
    <row r="18" spans="1:18" x14ac:dyDescent="0.3">
      <c r="A18" s="56" t="s">
        <v>22</v>
      </c>
      <c r="B18" s="36"/>
      <c r="C18" s="36"/>
      <c r="D18" s="36"/>
      <c r="E18" s="36"/>
      <c r="F18" s="37">
        <v>1</v>
      </c>
      <c r="G18" s="37"/>
      <c r="H18" s="37"/>
      <c r="I18" s="57">
        <v>70</v>
      </c>
      <c r="J18" s="57"/>
      <c r="K18" s="57"/>
      <c r="L18" s="58">
        <f>$I$18*$O$27</f>
        <v>700</v>
      </c>
      <c r="M18" s="58"/>
      <c r="N18" s="58"/>
      <c r="O18" s="58">
        <f>$L$18*$O$28</f>
        <v>0</v>
      </c>
      <c r="P18" s="58"/>
      <c r="Q18" s="58"/>
    </row>
    <row r="19" spans="1:18" x14ac:dyDescent="0.3">
      <c r="A19" s="56" t="s">
        <v>30</v>
      </c>
      <c r="B19" s="36"/>
      <c r="C19" s="36"/>
      <c r="D19" s="36"/>
      <c r="E19" s="36"/>
      <c r="F19" s="37">
        <v>0.114</v>
      </c>
      <c r="G19" s="37"/>
      <c r="H19" s="37"/>
      <c r="I19" s="72">
        <f>$I$18*$F$19</f>
        <v>7.98</v>
      </c>
      <c r="J19" s="72"/>
      <c r="K19" s="72"/>
      <c r="L19" s="73">
        <f>$I$19*$O$27</f>
        <v>79.800000000000011</v>
      </c>
      <c r="M19" s="74"/>
      <c r="N19" s="75"/>
      <c r="O19" s="71">
        <f>($L$19*$O$28)</f>
        <v>0</v>
      </c>
      <c r="P19" s="71"/>
      <c r="Q19" s="71"/>
    </row>
    <row r="20" spans="1:18" x14ac:dyDescent="0.3">
      <c r="A20" s="56" t="s">
        <v>31</v>
      </c>
      <c r="B20" s="36"/>
      <c r="C20" s="36"/>
      <c r="D20" s="36"/>
      <c r="E20" s="36"/>
      <c r="F20" s="59">
        <v>0.11700000000000001</v>
      </c>
      <c r="G20" s="60"/>
      <c r="H20" s="61"/>
      <c r="I20" s="72">
        <f>$I$18*$F$20</f>
        <v>8.1900000000000013</v>
      </c>
      <c r="J20" s="72"/>
      <c r="K20" s="72"/>
      <c r="L20" s="71">
        <f>$I$20*$O$27</f>
        <v>81.900000000000006</v>
      </c>
      <c r="M20" s="71"/>
      <c r="N20" s="71"/>
      <c r="O20" s="71">
        <f>($L$20*$O$28)+17</f>
        <v>17</v>
      </c>
      <c r="P20" s="71"/>
      <c r="Q20" s="71"/>
    </row>
    <row r="21" spans="1:18" x14ac:dyDescent="0.3">
      <c r="A21" s="62" t="s">
        <v>60</v>
      </c>
      <c r="B21" s="63"/>
      <c r="C21" s="63"/>
      <c r="D21" s="63"/>
      <c r="E21" s="64"/>
      <c r="F21" s="59"/>
      <c r="G21" s="60"/>
      <c r="H21" s="61"/>
      <c r="I21" s="65">
        <v>8.5500000000000007</v>
      </c>
      <c r="J21" s="66"/>
      <c r="K21" s="67"/>
      <c r="L21" s="22"/>
      <c r="M21" s="22"/>
      <c r="N21" s="22"/>
      <c r="O21" s="22"/>
      <c r="P21" s="22"/>
      <c r="Q21" s="22"/>
    </row>
    <row r="22" spans="1:18" x14ac:dyDescent="0.3">
      <c r="A22" s="36" t="s">
        <v>6</v>
      </c>
      <c r="B22" s="36"/>
      <c r="C22" s="36"/>
      <c r="D22" s="36"/>
      <c r="E22" s="36"/>
      <c r="F22" s="59">
        <v>230</v>
      </c>
      <c r="G22" s="60"/>
      <c r="H22" s="61"/>
      <c r="I22" s="37">
        <v>385</v>
      </c>
      <c r="J22" s="37"/>
      <c r="K22" s="37"/>
      <c r="L22" s="72">
        <v>1200</v>
      </c>
      <c r="M22" s="72"/>
      <c r="N22" s="72"/>
      <c r="O22" s="72">
        <v>1200</v>
      </c>
      <c r="P22" s="72"/>
      <c r="Q22" s="72"/>
    </row>
    <row r="23" spans="1:18" x14ac:dyDescent="0.3">
      <c r="A23" s="36" t="s">
        <v>7</v>
      </c>
      <c r="B23" s="36"/>
      <c r="C23" s="36"/>
      <c r="D23" s="36"/>
      <c r="E23" s="36"/>
      <c r="F23" s="37">
        <v>70</v>
      </c>
      <c r="G23" s="37"/>
      <c r="H23" s="37"/>
      <c r="I23" s="37">
        <v>230</v>
      </c>
      <c r="J23" s="37"/>
      <c r="K23" s="37"/>
      <c r="L23" s="72">
        <v>800</v>
      </c>
      <c r="M23" s="72"/>
      <c r="N23" s="72"/>
      <c r="O23" s="72">
        <v>800</v>
      </c>
      <c r="P23" s="72"/>
      <c r="Q23" s="72"/>
    </row>
    <row r="24" spans="1:18" x14ac:dyDescent="0.3">
      <c r="A24" s="36" t="s">
        <v>8</v>
      </c>
      <c r="B24" s="36"/>
      <c r="C24" s="36"/>
      <c r="D24" s="36"/>
      <c r="E24" s="36"/>
      <c r="F24" s="37">
        <v>25</v>
      </c>
      <c r="G24" s="37"/>
      <c r="H24" s="37"/>
      <c r="I24" s="37">
        <v>250</v>
      </c>
      <c r="J24" s="37"/>
      <c r="K24" s="37"/>
      <c r="L24" s="72">
        <f>$I$24</f>
        <v>250</v>
      </c>
      <c r="M24" s="72"/>
      <c r="N24" s="72"/>
      <c r="O24" s="71">
        <f>($I$24*$O$28)+150</f>
        <v>150</v>
      </c>
      <c r="P24" s="71"/>
      <c r="Q24" s="71"/>
    </row>
    <row r="25" spans="1:18" x14ac:dyDescent="0.3">
      <c r="A25" s="127" t="s">
        <v>20</v>
      </c>
      <c r="B25" s="127"/>
      <c r="C25" s="127"/>
      <c r="D25" s="127"/>
      <c r="E25" s="127"/>
      <c r="F25" s="128">
        <f>($F$22*$F$23*$F$24)/1000000000</f>
        <v>4.0250000000000003E-4</v>
      </c>
      <c r="G25" s="128"/>
      <c r="H25" s="128"/>
      <c r="I25" s="80">
        <f>($I$22*$I$23*$I$24)/1000000000</f>
        <v>2.2137500000000001E-2</v>
      </c>
      <c r="J25" s="80"/>
      <c r="K25" s="80"/>
      <c r="L25" s="80">
        <f>($L$22*$L$23*$L$24)/1000000000</f>
        <v>0.24</v>
      </c>
      <c r="M25" s="80"/>
      <c r="N25" s="80"/>
      <c r="O25" s="80">
        <f>($O$22*$O$23*$O$24)/1000000000</f>
        <v>0.14399999999999999</v>
      </c>
      <c r="P25" s="80"/>
      <c r="Q25" s="80"/>
    </row>
    <row r="26" spans="1:18" ht="15" thickBot="1" x14ac:dyDescent="0.35"/>
    <row r="27" spans="1:18" ht="18.600000000000001" thickBot="1" x14ac:dyDescent="0.4">
      <c r="A27" s="7" t="s">
        <v>10</v>
      </c>
      <c r="F27" s="38"/>
      <c r="G27" s="39"/>
      <c r="H27" s="39"/>
      <c r="I27" s="39"/>
      <c r="J27" s="40"/>
      <c r="K27" s="17"/>
      <c r="L27" s="20" t="s">
        <v>28</v>
      </c>
      <c r="O27" s="81">
        <v>10</v>
      </c>
      <c r="P27" s="82"/>
      <c r="Q27" s="83"/>
    </row>
    <row r="28" spans="1:18" ht="17.25" customHeight="1" thickBot="1" x14ac:dyDescent="0.4">
      <c r="A28" s="1" t="s">
        <v>5</v>
      </c>
      <c r="B28" s="6"/>
      <c r="C28" s="6"/>
      <c r="D28" s="6"/>
      <c r="E28" s="6"/>
      <c r="F28" s="41"/>
      <c r="G28" s="42"/>
      <c r="H28" s="42"/>
      <c r="I28" s="42"/>
      <c r="J28" s="43"/>
      <c r="K28" s="18"/>
      <c r="L28" s="21" t="s">
        <v>29</v>
      </c>
      <c r="N28" s="15"/>
      <c r="O28" s="84"/>
      <c r="P28" s="85"/>
      <c r="Q28" s="86"/>
      <c r="R28" t="s">
        <v>67</v>
      </c>
    </row>
    <row r="29" spans="1:18" ht="17.399999999999999" thickBot="1" x14ac:dyDescent="0.35">
      <c r="A29" s="1" t="s">
        <v>9</v>
      </c>
      <c r="F29" s="44">
        <v>0.23</v>
      </c>
      <c r="G29" s="45"/>
      <c r="H29" s="45"/>
      <c r="I29" s="45"/>
      <c r="J29" s="46"/>
      <c r="K29" s="17"/>
      <c r="L29" s="17"/>
      <c r="N29" s="15"/>
      <c r="O29" s="19"/>
    </row>
    <row r="30" spans="1:18" ht="16.8" x14ac:dyDescent="0.3">
      <c r="O30" s="15"/>
    </row>
    <row r="31" spans="1:18" ht="17.399999999999999" thickBot="1" x14ac:dyDescent="0.35">
      <c r="O31" s="15"/>
    </row>
    <row r="32" spans="1:18" ht="162" customHeight="1" thickBot="1" x14ac:dyDescent="0.35">
      <c r="A32" s="7" t="s">
        <v>24</v>
      </c>
      <c r="E32" s="16"/>
      <c r="F32" s="76" t="s">
        <v>72</v>
      </c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8"/>
    </row>
    <row r="33" spans="1:17" ht="24" customHeight="1" x14ac:dyDescent="0.3">
      <c r="A33" s="7" t="s">
        <v>25</v>
      </c>
      <c r="C33" s="48" t="s">
        <v>33</v>
      </c>
      <c r="D33" s="48"/>
      <c r="E33" s="48"/>
      <c r="F33" s="78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</row>
    <row r="34" spans="1:17" ht="16.5" customHeight="1" x14ac:dyDescent="0.3">
      <c r="C34" s="31" t="s">
        <v>34</v>
      </c>
      <c r="D34" s="31"/>
      <c r="E34" s="31"/>
      <c r="F34" s="26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</row>
    <row r="35" spans="1:17" ht="16.5" customHeight="1" x14ac:dyDescent="0.3">
      <c r="C35" s="31" t="s">
        <v>39</v>
      </c>
      <c r="D35" s="31"/>
      <c r="E35" s="31"/>
      <c r="F35" s="26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</row>
    <row r="36" spans="1:17" ht="16.5" customHeight="1" x14ac:dyDescent="0.3">
      <c r="C36" s="31" t="s">
        <v>35</v>
      </c>
      <c r="D36" s="31"/>
      <c r="E36" s="31"/>
      <c r="F36" s="26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</row>
    <row r="37" spans="1:17" ht="16.5" customHeight="1" x14ac:dyDescent="0.3">
      <c r="C37" s="31" t="s">
        <v>36</v>
      </c>
      <c r="D37" s="31"/>
      <c r="E37" s="31"/>
      <c r="F37" s="26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</row>
    <row r="38" spans="1:17" ht="16.5" customHeight="1" x14ac:dyDescent="0.3">
      <c r="C38" s="31" t="s">
        <v>37</v>
      </c>
      <c r="D38" s="31"/>
      <c r="E38" s="31"/>
      <c r="F38" s="26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</row>
    <row r="39" spans="1:17" ht="16.5" customHeight="1" x14ac:dyDescent="0.3">
      <c r="C39" s="31" t="s">
        <v>38</v>
      </c>
      <c r="D39" s="31"/>
      <c r="E39" s="31"/>
      <c r="F39" s="26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</row>
    <row r="40" spans="1:17" ht="16.5" customHeight="1" x14ac:dyDescent="0.3">
      <c r="C40" s="31" t="s">
        <v>40</v>
      </c>
      <c r="D40" s="31"/>
      <c r="E40" s="31"/>
      <c r="F40" s="26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</row>
    <row r="41" spans="1:17" ht="16.5" customHeight="1" x14ac:dyDescent="0.3">
      <c r="C41" s="31" t="s">
        <v>41</v>
      </c>
      <c r="D41" s="31"/>
      <c r="E41" s="31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26"/>
    </row>
    <row r="42" spans="1:17" ht="16.5" customHeight="1" x14ac:dyDescent="0.3">
      <c r="C42" s="31" t="s">
        <v>42</v>
      </c>
      <c r="D42" s="31"/>
      <c r="E42" s="31"/>
      <c r="F42" s="26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</row>
    <row r="43" spans="1:17" ht="16.5" customHeight="1" x14ac:dyDescent="0.3">
      <c r="C43" s="31" t="s">
        <v>43</v>
      </c>
      <c r="D43" s="31"/>
      <c r="E43" s="31"/>
      <c r="F43" s="26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</row>
    <row r="44" spans="1:17" ht="16.5" customHeight="1" x14ac:dyDescent="0.3">
      <c r="C44" s="31" t="s">
        <v>44</v>
      </c>
      <c r="D44" s="31"/>
      <c r="E44" s="31"/>
      <c r="F44" s="26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</row>
    <row r="45" spans="1:17" x14ac:dyDescent="0.3">
      <c r="C45" s="31" t="s">
        <v>45</v>
      </c>
      <c r="D45" s="31"/>
      <c r="E45" s="31"/>
      <c r="F45" s="26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</row>
    <row r="46" spans="1:17" ht="16.5" customHeight="1" x14ac:dyDescent="0.3">
      <c r="C46" s="24"/>
      <c r="D46" s="23" t="s">
        <v>47</v>
      </c>
      <c r="E46" s="23"/>
      <c r="F46" s="26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</row>
    <row r="47" spans="1:17" ht="16.5" customHeight="1" x14ac:dyDescent="0.3">
      <c r="C47" s="31" t="s">
        <v>48</v>
      </c>
      <c r="D47" s="31"/>
      <c r="E47" s="31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26"/>
    </row>
    <row r="48" spans="1:17" ht="16.5" customHeight="1" x14ac:dyDescent="0.3">
      <c r="C48" s="31" t="s">
        <v>49</v>
      </c>
      <c r="D48" s="31"/>
      <c r="E48" s="31"/>
      <c r="F48" s="26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</row>
    <row r="49" spans="1:17" ht="16.5" customHeight="1" x14ac:dyDescent="0.3">
      <c r="C49" s="31" t="s">
        <v>51</v>
      </c>
      <c r="D49" s="31"/>
      <c r="E49" s="31"/>
      <c r="F49" s="26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</row>
    <row r="50" spans="1:17" ht="16.5" customHeight="1" x14ac:dyDescent="0.3">
      <c r="C50" s="31" t="s">
        <v>53</v>
      </c>
      <c r="D50" s="31"/>
      <c r="E50" s="31"/>
      <c r="F50" s="32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</row>
    <row r="51" spans="1:17" ht="16.5" customHeight="1" x14ac:dyDescent="0.3">
      <c r="C51" s="23"/>
      <c r="D51" s="23" t="s">
        <v>54</v>
      </c>
      <c r="E51" s="23"/>
      <c r="F51" s="34" t="s">
        <v>56</v>
      </c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</row>
    <row r="52" spans="1:17" ht="16.5" customHeight="1" x14ac:dyDescent="0.3">
      <c r="C52" s="31" t="s">
        <v>55</v>
      </c>
      <c r="D52" s="31"/>
      <c r="E52" s="31"/>
      <c r="F52" s="32" t="s">
        <v>57</v>
      </c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</row>
    <row r="53" spans="1:17" ht="16.5" customHeight="1" x14ac:dyDescent="0.3">
      <c r="C53" s="31" t="s">
        <v>58</v>
      </c>
      <c r="D53" s="31"/>
      <c r="E53" s="31"/>
      <c r="F53" s="32" t="s">
        <v>59</v>
      </c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</row>
    <row r="54" spans="1:17" ht="16.5" customHeight="1" x14ac:dyDescent="0.3">
      <c r="C54" s="31" t="s">
        <v>50</v>
      </c>
      <c r="D54" s="31"/>
      <c r="E54" s="31"/>
      <c r="F54" s="26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</row>
    <row r="55" spans="1:17" ht="16.5" customHeight="1" x14ac:dyDescent="0.3">
      <c r="C55" s="31" t="s">
        <v>52</v>
      </c>
      <c r="D55" s="31"/>
      <c r="E55" s="31"/>
      <c r="F55" s="29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</row>
    <row r="56" spans="1:17" s="25" customFormat="1" ht="40.200000000000003" customHeight="1" x14ac:dyDescent="0.3">
      <c r="C56" s="28" t="s">
        <v>46</v>
      </c>
      <c r="D56" s="28"/>
      <c r="E56" s="28"/>
      <c r="F56" s="32" t="s">
        <v>64</v>
      </c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</row>
    <row r="57" spans="1:17" x14ac:dyDescent="0.3">
      <c r="A57" t="s">
        <v>26</v>
      </c>
      <c r="D57" s="47"/>
      <c r="E57" s="47"/>
      <c r="F57" s="50">
        <f>F25*1000</f>
        <v>0.40250000000000002</v>
      </c>
      <c r="G57" s="51"/>
      <c r="H57" s="52"/>
      <c r="I57" s="50">
        <f t="shared" ref="I57" si="0">I25*1000</f>
        <v>22.137499999999999</v>
      </c>
      <c r="J57" s="51"/>
      <c r="K57" s="52"/>
      <c r="L57" s="50">
        <f t="shared" ref="L57" si="1">L25*1000</f>
        <v>240</v>
      </c>
      <c r="M57" s="51"/>
      <c r="N57" s="52"/>
      <c r="O57" s="50">
        <f t="shared" ref="O57" si="2">O25*1000</f>
        <v>144</v>
      </c>
      <c r="P57" s="51"/>
      <c r="Q57" s="52"/>
    </row>
    <row r="58" spans="1:17" x14ac:dyDescent="0.3">
      <c r="A58" t="s">
        <v>27</v>
      </c>
      <c r="F58" s="50">
        <f>F25*1000000</f>
        <v>402.5</v>
      </c>
      <c r="G58" s="51"/>
      <c r="H58" s="52"/>
      <c r="I58" s="50">
        <f t="shared" ref="I58" si="3">I25*1000000</f>
        <v>22137.5</v>
      </c>
      <c r="J58" s="51"/>
      <c r="K58" s="52"/>
      <c r="L58" s="50">
        <f t="shared" ref="L58" si="4">L25*1000000</f>
        <v>240000</v>
      </c>
      <c r="M58" s="51"/>
      <c r="N58" s="52"/>
      <c r="O58" s="50">
        <f t="shared" ref="O58" si="5">O25*1000000</f>
        <v>144000</v>
      </c>
      <c r="P58" s="51"/>
      <c r="Q58" s="52"/>
    </row>
    <row r="59" spans="1:17" ht="16.8" x14ac:dyDescent="0.3">
      <c r="O59" s="15"/>
    </row>
    <row r="60" spans="1:17" ht="16.8" x14ac:dyDescent="0.3">
      <c r="O60" s="15"/>
    </row>
    <row r="61" spans="1:17" ht="16.8" x14ac:dyDescent="0.3">
      <c r="O61" s="15"/>
    </row>
    <row r="62" spans="1:17" ht="16.8" x14ac:dyDescent="0.3">
      <c r="O62" s="15"/>
    </row>
    <row r="63" spans="1:17" ht="16.8" x14ac:dyDescent="0.3">
      <c r="O63" s="15"/>
    </row>
    <row r="64" spans="1:17" ht="16.8" x14ac:dyDescent="0.3">
      <c r="O64" s="15"/>
    </row>
    <row r="65" spans="15:15" ht="239.25" customHeight="1" x14ac:dyDescent="0.3">
      <c r="O65" s="15"/>
    </row>
  </sheetData>
  <mergeCells count="125">
    <mergeCell ref="E11:I12"/>
    <mergeCell ref="L11:Q13"/>
    <mergeCell ref="E8:I8"/>
    <mergeCell ref="L8:Q8"/>
    <mergeCell ref="A15:E15"/>
    <mergeCell ref="A25:E25"/>
    <mergeCell ref="F25:H25"/>
    <mergeCell ref="I25:K25"/>
    <mergeCell ref="L25:N25"/>
    <mergeCell ref="I20:K20"/>
    <mergeCell ref="L20:N20"/>
    <mergeCell ref="I24:K24"/>
    <mergeCell ref="L24:N24"/>
    <mergeCell ref="A19:E19"/>
    <mergeCell ref="F19:H19"/>
    <mergeCell ref="A16:E16"/>
    <mergeCell ref="F16:H16"/>
    <mergeCell ref="I16:K16"/>
    <mergeCell ref="L16:N16"/>
    <mergeCell ref="A13:C13"/>
    <mergeCell ref="O17:Q17"/>
    <mergeCell ref="A23:E23"/>
    <mergeCell ref="F23:H23"/>
    <mergeCell ref="I23:K23"/>
    <mergeCell ref="L6:Q6"/>
    <mergeCell ref="L7:Q7"/>
    <mergeCell ref="E2:I2"/>
    <mergeCell ref="L2:M2"/>
    <mergeCell ref="N2:O2"/>
    <mergeCell ref="P2:Q2"/>
    <mergeCell ref="E4:Q4"/>
    <mergeCell ref="E6:I6"/>
    <mergeCell ref="E7:I7"/>
    <mergeCell ref="E13:I13"/>
    <mergeCell ref="O19:Q19"/>
    <mergeCell ref="F57:H57"/>
    <mergeCell ref="I57:K57"/>
    <mergeCell ref="L57:N57"/>
    <mergeCell ref="O57:Q57"/>
    <mergeCell ref="L22:N22"/>
    <mergeCell ref="O22:Q22"/>
    <mergeCell ref="I19:K19"/>
    <mergeCell ref="L19:N19"/>
    <mergeCell ref="F32:Q32"/>
    <mergeCell ref="F33:Q33"/>
    <mergeCell ref="O25:Q25"/>
    <mergeCell ref="O20:Q20"/>
    <mergeCell ref="O24:Q24"/>
    <mergeCell ref="O27:Q27"/>
    <mergeCell ref="O28:Q28"/>
    <mergeCell ref="F49:Q49"/>
    <mergeCell ref="L23:N23"/>
    <mergeCell ref="A17:E17"/>
    <mergeCell ref="F17:H17"/>
    <mergeCell ref="I17:K17"/>
    <mergeCell ref="L17:N17"/>
    <mergeCell ref="O23:Q23"/>
    <mergeCell ref="F58:H58"/>
    <mergeCell ref="I58:K58"/>
    <mergeCell ref="L58:N58"/>
    <mergeCell ref="O58:Q58"/>
    <mergeCell ref="O16:Q16"/>
    <mergeCell ref="A18:E18"/>
    <mergeCell ref="F18:H18"/>
    <mergeCell ref="I18:K18"/>
    <mergeCell ref="L18:N18"/>
    <mergeCell ref="O18:Q18"/>
    <mergeCell ref="A20:E20"/>
    <mergeCell ref="F20:H20"/>
    <mergeCell ref="A22:E22"/>
    <mergeCell ref="F22:H22"/>
    <mergeCell ref="I22:K22"/>
    <mergeCell ref="A21:E21"/>
    <mergeCell ref="F21:H21"/>
    <mergeCell ref="I21:K21"/>
    <mergeCell ref="C38:E38"/>
    <mergeCell ref="C39:E39"/>
    <mergeCell ref="C40:E40"/>
    <mergeCell ref="C41:E41"/>
    <mergeCell ref="C42:E42"/>
    <mergeCell ref="C43:E43"/>
    <mergeCell ref="A24:E24"/>
    <mergeCell ref="F24:H24"/>
    <mergeCell ref="F27:J27"/>
    <mergeCell ref="F28:J28"/>
    <mergeCell ref="F29:J29"/>
    <mergeCell ref="D57:E57"/>
    <mergeCell ref="C37:E37"/>
    <mergeCell ref="F34:Q34"/>
    <mergeCell ref="C55:E55"/>
    <mergeCell ref="C50:E50"/>
    <mergeCell ref="C33:E33"/>
    <mergeCell ref="C34:E34"/>
    <mergeCell ref="C35:E35"/>
    <mergeCell ref="C36:E36"/>
    <mergeCell ref="F40:Q40"/>
    <mergeCell ref="F41:Q41"/>
    <mergeCell ref="F35:Q35"/>
    <mergeCell ref="F36:Q36"/>
    <mergeCell ref="F37:Q37"/>
    <mergeCell ref="F38:Q38"/>
    <mergeCell ref="F39:Q39"/>
    <mergeCell ref="F47:Q47"/>
    <mergeCell ref="F48:Q48"/>
    <mergeCell ref="F56:Q56"/>
    <mergeCell ref="F42:Q42"/>
    <mergeCell ref="F43:Q43"/>
    <mergeCell ref="F44:Q44"/>
    <mergeCell ref="F45:Q45"/>
    <mergeCell ref="C56:E56"/>
    <mergeCell ref="F55:Q55"/>
    <mergeCell ref="F46:Q46"/>
    <mergeCell ref="C48:E48"/>
    <mergeCell ref="C49:E49"/>
    <mergeCell ref="C52:E52"/>
    <mergeCell ref="C53:E53"/>
    <mergeCell ref="C54:E54"/>
    <mergeCell ref="F50:Q50"/>
    <mergeCell ref="F51:Q51"/>
    <mergeCell ref="F52:Q52"/>
    <mergeCell ref="F53:Q53"/>
    <mergeCell ref="F54:Q54"/>
    <mergeCell ref="C44:E44"/>
    <mergeCell ref="C45:E45"/>
    <mergeCell ref="C47:E4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landscape" r:id="rId1"/>
  <rowBreaks count="1" manualBreakCount="1">
    <brk id="30" max="17" man="1"/>
  </rowBreaks>
  <colBreaks count="2" manualBreakCount="2">
    <brk id="5" max="1048575" man="1"/>
    <brk id="16" max="1048575" man="1"/>
  </colBreaks>
  <drawing r:id="rId2"/>
  <legacyDrawing r:id="rId3"/>
  <controls>
    <mc:AlternateContent xmlns:mc="http://schemas.openxmlformats.org/markup-compatibility/2006">
      <mc:Choice Requires="x14">
        <control shapeId="1028" r:id="rId4" name="Control 4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8" r:id="rId4" name="Control 4"/>
      </mc:Fallback>
    </mc:AlternateContent>
    <mc:AlternateContent xmlns:mc="http://schemas.openxmlformats.org/markup-compatibility/2006">
      <mc:Choice Requires="x14">
        <control shapeId="1027" r:id="rId6" name="Control 3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7" r:id="rId6" name="Control 3"/>
      </mc:Fallback>
    </mc:AlternateContent>
    <mc:AlternateContent xmlns:mc="http://schemas.openxmlformats.org/markup-compatibility/2006">
      <mc:Choice Requires="x14">
        <control shapeId="1026" r:id="rId7" name="Control 2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6" r:id="rId7" name="Control 2"/>
      </mc:Fallback>
    </mc:AlternateContent>
    <mc:AlternateContent xmlns:mc="http://schemas.openxmlformats.org/markup-compatibility/2006">
      <mc:Choice Requires="x14">
        <control shapeId="1025" r:id="rId8" name="Control 1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5" r:id="rId8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AD28-2039-4FE8-BA64-9A7302FAD1DF}">
  <dimension ref="A1"/>
  <sheetViews>
    <sheetView workbookViewId="0">
      <selection sqref="A1:D104857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Karta produktu</vt:lpstr>
      <vt:lpstr>Arkusz1</vt:lpstr>
      <vt:lpstr>'Karta produktu'!Obszar_wydruku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Zbigniew Zieniuk</dc:creator>
  <cp:lastModifiedBy>Monika Mula</cp:lastModifiedBy>
  <cp:lastPrinted>2025-03-21T12:37:22Z</cp:lastPrinted>
  <dcterms:created xsi:type="dcterms:W3CDTF">2019-09-20T11:44:00Z</dcterms:created>
  <dcterms:modified xsi:type="dcterms:W3CDTF">2026-03-12T11:19:02Z</dcterms:modified>
</cp:coreProperties>
</file>