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17" documentId="13_ncr:1_{09099139-6EA2-4C95-A12F-CF0C44CD7234}" xr6:coauthVersionLast="47" xr6:coauthVersionMax="47" xr10:uidLastSave="{BA23B421-4D48-4564-A094-F7D8FD4ECAC3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<sst xmlns="http://schemas.openxmlformats.org/spreadsheetml/2006/main" count="77" uniqueCount="77">
  <si>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Data sporządzenia:</t>
  </si>
  <si>
    <t>Aktualizacja:</t>
  </si>
  <si>
    <t>Wersja:</t>
  </si>
  <si>
    <t>Nazwa produktu:</t>
  </si>
  <si>
    <t>MASTER Worki do segregacji 35l SZKŁO 15szt.</t>
  </si>
  <si>
    <t>Marka:</t>
  </si>
  <si>
    <t>MASTER</t>
  </si>
  <si>
    <t>Gramatura:</t>
  </si>
  <si>
    <t>Barwa:</t>
  </si>
  <si>
    <t>zielony</t>
  </si>
  <si>
    <t>Wymiary:</t>
  </si>
  <si>
    <t>Surowiec:</t>
  </si>
  <si>
    <t>regranulat LDPE</t>
  </si>
  <si>
    <t>Jednostka miary:</t>
  </si>
  <si>
    <t>rolka</t>
  </si>
  <si>
    <t>Dostawca (nazwa, adres, NIP):</t>
  </si>
  <si>
    <t>Zdjęcie:</t>
  </si>
  <si>
    <t>Nr identyfikacyjny produktu:</t>
  </si>
  <si>
    <t>S-222</t>
  </si>
  <si>
    <t xml:space="preserve"> DANE LOGISTYCZNE ARTYKUŁU</t>
  </si>
  <si>
    <t>POZIOM IV                              (paleta)</t>
  </si>
  <si>
    <t>Kod EAN</t>
  </si>
  <si>
    <t xml:space="preserve">Ilość </t>
  </si>
  <si>
    <t>Waga netto kg +/- 5%</t>
  </si>
  <si>
    <t>Waga brutto kg +/- 5%</t>
  </si>
  <si>
    <t>Waga z kartonem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</si>
  <si>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</si>
  <si>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</si>
  <si>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</si>
  <si>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</si>
  <si>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</si>
  <si>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</si>
  <si>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</si>
  <si>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</si>
  <si>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</si>
  <si>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różnie</t>
  </si>
  <si>
    <t>UWAGI:</t>
  </si>
  <si>
    <t>DODATKOWE UWAGI:</t>
  </si>
  <si>
    <t>Kolor:</t>
  </si>
  <si>
    <t>pojemność:</t>
  </si>
  <si>
    <t>35l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</si>
  <si>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</si>
  <si>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</si>
  <si>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</si>
  <si>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</si>
  <si>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</si>
  <si>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</si>
  <si>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</si>
  <si>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</si>
  <si>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</si>
  <si>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</si>
  <si>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</si>
  <si>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</si>
  <si>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</si>
  <si>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</si>
  <si>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45 mm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</si>
  <si>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</si>
  <si>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</si>
  <si>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</si>
  <si>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</si>
  <si>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</si>
  <si>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</si>
  <si>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</si>
  <si>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</si>
  <si>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</si>
  <si>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</si>
  <si>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</si>
  <si>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Wyprodukowane z folii LDPE, w zielonym kolorze - do segregowania szkła. Tanie i trwałe. Możesz zapełnić je w 100%, a one nie pękną podczas wyjmowania z kosza na śmieci. Pomagają dbać nie tylko o czystość, ale także o środowisko i portfel.</t>
  </si>
  <si>
    <t>0bjetość w dm3</t>
  </si>
  <si>
    <t>objętość w cm3</t>
  </si>
  <si>
    <t>19 my</t>
  </si>
  <si>
    <t>600x500mm</t>
  </si>
  <si>
    <t xml:space="preserve">POZIOM I
(jednostka-rolka)           </t>
  </si>
  <si>
    <t xml:space="preserve">POZIOM II
(opakowanie zbiorcze-karton)               </t>
  </si>
  <si>
    <t>POZIOM III
(warstwa na palecie)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</si>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</sst>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1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7" zoomScale="90" zoomScaleNormal="85" zoomScaleSheetLayoutView="90" workbookViewId="0">
      <selection activeCell="E11" sqref="E11:I12"/>
    </sheetView>
  </sheetViews>
  <sheetFormatPr defaultRowHeight="14.4" x14ac:dyDescent="0.3"/>
  <cols>
    <col min="7" max="7" width="17.4414062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95">
        <v>45944</v>
      </c>
      <c r="F2" s="96"/>
      <c r="G2" s="96"/>
      <c r="H2" s="96"/>
      <c r="I2" s="97"/>
      <c r="K2" s="7" t="s">
        <v>1</v>
      </c>
      <c r="L2" s="98"/>
      <c r="M2" s="99"/>
      <c r="N2" s="100" t="s">
        <v>2</v>
      </c>
      <c r="O2" s="101"/>
      <c r="P2" s="102">
        <v>1</v>
      </c>
      <c r="Q2" s="103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4" t="s">
        <v>4</v>
      </c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</v>
      </c>
      <c r="B6" s="1"/>
      <c r="C6" s="1"/>
      <c r="D6" s="2"/>
      <c r="E6" s="92" t="s">
        <v>6</v>
      </c>
      <c r="F6" s="93"/>
      <c r="G6" s="93"/>
      <c r="H6" s="93"/>
      <c r="I6" s="94"/>
      <c r="J6" s="3"/>
      <c r="K6" s="1" t="s">
        <v>7</v>
      </c>
      <c r="L6" s="92"/>
      <c r="M6" s="93"/>
      <c r="N6" s="93"/>
      <c r="O6" s="93"/>
      <c r="P6" s="93"/>
      <c r="Q6" s="94"/>
    </row>
    <row r="7" spans="1:19" ht="36.75" customHeight="1" thickBot="1" x14ac:dyDescent="0.35">
      <c r="A7" s="1" t="s">
        <v>8</v>
      </c>
      <c r="B7" s="1"/>
      <c r="C7" s="1"/>
      <c r="D7" s="2"/>
      <c r="E7" s="107" t="s">
        <v>9</v>
      </c>
      <c r="F7" s="108"/>
      <c r="G7" s="108"/>
      <c r="H7" s="108"/>
      <c r="I7" s="109"/>
      <c r="J7" s="3"/>
      <c r="K7" s="10" t="s">
        <v>10</v>
      </c>
      <c r="L7" s="92" t="s">
        <v>71</v>
      </c>
      <c r="M7" s="93"/>
      <c r="N7" s="93"/>
      <c r="O7" s="93"/>
      <c r="P7" s="93"/>
      <c r="Q7" s="94"/>
      <c r="S7" s="7"/>
    </row>
    <row r="8" spans="1:19" ht="29.4" thickBot="1" x14ac:dyDescent="0.35">
      <c r="A8" s="1" t="s">
        <v>11</v>
      </c>
      <c r="B8" s="1"/>
      <c r="C8" s="1"/>
      <c r="D8" s="2"/>
      <c r="E8" s="125" t="s">
        <v>12</v>
      </c>
      <c r="F8" s="126"/>
      <c r="G8" s="126"/>
      <c r="H8" s="126"/>
      <c r="I8" s="127"/>
      <c r="J8" s="3"/>
      <c r="K8" s="10" t="s">
        <v>13</v>
      </c>
      <c r="L8" s="92" t="s">
        <v>14</v>
      </c>
      <c r="M8" s="93"/>
      <c r="N8" s="93"/>
      <c r="O8" s="93"/>
      <c r="P8" s="93"/>
      <c r="Q8" s="94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0" t="s">
        <v>76</v>
      </c>
      <c r="F11" s="111"/>
      <c r="G11" s="111"/>
      <c r="H11" s="111"/>
      <c r="I11" s="112"/>
      <c r="K11" s="7"/>
      <c r="L11" s="116" t="e" vm="1">
        <v>#VALUE!</v>
      </c>
      <c r="M11" s="117"/>
      <c r="N11" s="117"/>
      <c r="O11" s="117"/>
      <c r="P11" s="117"/>
      <c r="Q11" s="118"/>
    </row>
    <row r="12" spans="1:19" ht="16.2" thickBot="1" x14ac:dyDescent="0.35">
      <c r="A12" s="1" t="s">
        <v>15</v>
      </c>
      <c r="B12" s="1"/>
      <c r="C12" s="1"/>
      <c r="D12" s="2"/>
      <c r="E12" s="113"/>
      <c r="F12" s="114"/>
      <c r="G12" s="114"/>
      <c r="H12" s="114"/>
      <c r="I12" s="115"/>
      <c r="J12" s="8"/>
      <c r="K12" s="7" t="s">
        <v>16</v>
      </c>
      <c r="L12" s="119"/>
      <c r="M12" s="120"/>
      <c r="N12" s="120"/>
      <c r="O12" s="120"/>
      <c r="P12" s="120"/>
      <c r="Q12" s="121"/>
    </row>
    <row r="13" spans="1:19" ht="55.5" customHeight="1" thickBot="1" x14ac:dyDescent="0.35">
      <c r="A13" s="137" t="s">
        <v>17</v>
      </c>
      <c r="B13" s="137"/>
      <c r="C13" s="137"/>
      <c r="D13" s="2"/>
      <c r="E13" s="71" t="s">
        <v>18</v>
      </c>
      <c r="F13" s="72"/>
      <c r="G13" s="72"/>
      <c r="H13" s="72"/>
      <c r="I13" s="73"/>
      <c r="J13" s="9"/>
      <c r="K13" s="2"/>
      <c r="L13" s="122"/>
      <c r="M13" s="123"/>
      <c r="N13" s="123"/>
      <c r="O13" s="123"/>
      <c r="P13" s="123"/>
      <c r="Q13" s="124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8" t="s">
        <v>19</v>
      </c>
      <c r="B15" s="129"/>
      <c r="C15" s="129"/>
      <c r="D15" s="129"/>
      <c r="E15" s="12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3"/>
      <c r="B16" s="134"/>
      <c r="C16" s="134"/>
      <c r="D16" s="134"/>
      <c r="E16" s="135"/>
      <c r="F16" s="52" t="s">
        <v>72</v>
      </c>
      <c r="G16" s="53"/>
      <c r="H16" s="136"/>
      <c r="I16" s="52" t="s">
        <v>73</v>
      </c>
      <c r="J16" s="53"/>
      <c r="K16" s="136"/>
      <c r="L16" s="52" t="s">
        <v>74</v>
      </c>
      <c r="M16" s="53"/>
      <c r="N16" s="136"/>
      <c r="O16" s="52" t="s">
        <v>20</v>
      </c>
      <c r="P16" s="53"/>
      <c r="Q16" s="54"/>
    </row>
    <row r="17" spans="1:17" ht="14.4" customHeight="1" x14ac:dyDescent="0.3">
      <c r="A17" s="56" t="s">
        <v>21</v>
      </c>
      <c r="B17" s="56"/>
      <c r="C17" s="56"/>
      <c r="D17" s="56"/>
      <c r="E17" s="56"/>
      <c r="F17" s="25">
        <v>5907732918076</v>
      </c>
      <c r="G17" s="26"/>
      <c r="H17" s="27"/>
      <c r="I17" s="90">
        <v>5906567001045</v>
      </c>
      <c r="J17" s="90"/>
      <c r="K17" s="90"/>
      <c r="L17" s="91"/>
      <c r="M17" s="91"/>
      <c r="N17" s="91"/>
      <c r="O17" s="91"/>
      <c r="P17" s="91"/>
      <c r="Q17" s="91"/>
    </row>
    <row r="18" spans="1:17" x14ac:dyDescent="0.3">
      <c r="A18" s="55" t="s">
        <v>22</v>
      </c>
      <c r="B18" s="56"/>
      <c r="C18" s="56"/>
      <c r="D18" s="56"/>
      <c r="E18" s="56"/>
      <c r="F18" s="34">
        <v>1</v>
      </c>
      <c r="G18" s="34"/>
      <c r="H18" s="34"/>
      <c r="I18" s="57">
        <v>50</v>
      </c>
      <c r="J18" s="57"/>
      <c r="K18" s="57"/>
      <c r="L18" s="58">
        <f>$I$18*$O$27</f>
        <v>400</v>
      </c>
      <c r="M18" s="58"/>
      <c r="N18" s="58"/>
      <c r="O18" s="58">
        <f>$L$18*$O$28</f>
        <v>3600</v>
      </c>
      <c r="P18" s="58"/>
      <c r="Q18" s="58"/>
    </row>
    <row r="19" spans="1:17" x14ac:dyDescent="0.3">
      <c r="A19" s="55" t="s">
        <v>23</v>
      </c>
      <c r="B19" s="56"/>
      <c r="C19" s="56"/>
      <c r="D19" s="56"/>
      <c r="E19" s="56"/>
      <c r="F19" s="34">
        <v>0.13800000000000001</v>
      </c>
      <c r="G19" s="34"/>
      <c r="H19" s="34"/>
      <c r="I19" s="75">
        <f>$I$18*$F$19</f>
        <v>6.9</v>
      </c>
      <c r="J19" s="75"/>
      <c r="K19" s="75"/>
      <c r="L19" s="76">
        <f>$I$19*$O$27</f>
        <v>55.2</v>
      </c>
      <c r="M19" s="77"/>
      <c r="N19" s="78"/>
      <c r="O19" s="74">
        <f>($L$19*$O$28)</f>
        <v>496.8</v>
      </c>
      <c r="P19" s="74"/>
      <c r="Q19" s="74"/>
    </row>
    <row r="20" spans="1:17" x14ac:dyDescent="0.3">
      <c r="A20" s="55" t="s">
        <v>24</v>
      </c>
      <c r="B20" s="56"/>
      <c r="C20" s="56"/>
      <c r="D20" s="56"/>
      <c r="E20" s="56"/>
      <c r="F20" s="59">
        <v>0.14000000000000001</v>
      </c>
      <c r="G20" s="60"/>
      <c r="H20" s="61"/>
      <c r="I20" s="132">
        <f>$I$18*$F$20</f>
        <v>7.0000000000000009</v>
      </c>
      <c r="J20" s="132"/>
      <c r="K20" s="132"/>
      <c r="L20" s="74">
        <f>$I$20*$O$27</f>
        <v>56.000000000000007</v>
      </c>
      <c r="M20" s="74"/>
      <c r="N20" s="74"/>
      <c r="O20" s="74">
        <f>($L$20*$O$28)+17</f>
        <v>521</v>
      </c>
      <c r="P20" s="74"/>
      <c r="Q20" s="74"/>
    </row>
    <row r="21" spans="1:17" x14ac:dyDescent="0.3">
      <c r="A21" s="62" t="s">
        <v>25</v>
      </c>
      <c r="B21" s="63"/>
      <c r="C21" s="63"/>
      <c r="D21" s="63"/>
      <c r="E21" s="64"/>
      <c r="F21" s="65"/>
      <c r="G21" s="66"/>
      <c r="H21" s="67"/>
      <c r="I21" s="68">
        <v>7.95</v>
      </c>
      <c r="J21" s="69"/>
      <c r="K21" s="70"/>
      <c r="L21" s="22"/>
      <c r="M21" s="22"/>
      <c r="N21" s="22"/>
      <c r="O21" s="22"/>
      <c r="P21" s="22"/>
      <c r="Q21" s="22"/>
    </row>
    <row r="22" spans="1:17" x14ac:dyDescent="0.3">
      <c r="A22" s="56" t="s">
        <v>26</v>
      </c>
      <c r="B22" s="56"/>
      <c r="C22" s="56"/>
      <c r="D22" s="56"/>
      <c r="E22" s="56"/>
      <c r="F22" s="34">
        <v>140</v>
      </c>
      <c r="G22" s="34"/>
      <c r="H22" s="34"/>
      <c r="I22" s="34">
        <v>390</v>
      </c>
      <c r="J22" s="34"/>
      <c r="K22" s="34"/>
      <c r="L22" s="75">
        <v>1200</v>
      </c>
      <c r="M22" s="75"/>
      <c r="N22" s="75"/>
      <c r="O22" s="75">
        <v>1200</v>
      </c>
      <c r="P22" s="75"/>
      <c r="Q22" s="75"/>
    </row>
    <row r="23" spans="1:17" x14ac:dyDescent="0.3">
      <c r="A23" s="56" t="s">
        <v>27</v>
      </c>
      <c r="B23" s="56"/>
      <c r="C23" s="56"/>
      <c r="D23" s="56"/>
      <c r="E23" s="56"/>
      <c r="F23" s="34">
        <v>45</v>
      </c>
      <c r="G23" s="34"/>
      <c r="H23" s="34"/>
      <c r="I23" s="34">
        <v>300</v>
      </c>
      <c r="J23" s="34"/>
      <c r="K23" s="34"/>
      <c r="L23" s="75">
        <v>800</v>
      </c>
      <c r="M23" s="75"/>
      <c r="N23" s="75"/>
      <c r="O23" s="75">
        <v>800</v>
      </c>
      <c r="P23" s="75"/>
      <c r="Q23" s="75"/>
    </row>
    <row r="24" spans="1:17" x14ac:dyDescent="0.3">
      <c r="A24" s="56" t="s">
        <v>28</v>
      </c>
      <c r="B24" s="56"/>
      <c r="C24" s="56"/>
      <c r="D24" s="56"/>
      <c r="E24" s="56"/>
      <c r="F24" s="34">
        <v>45</v>
      </c>
      <c r="G24" s="34"/>
      <c r="H24" s="34"/>
      <c r="I24" s="34">
        <v>160</v>
      </c>
      <c r="J24" s="34"/>
      <c r="K24" s="34"/>
      <c r="L24" s="75">
        <f>$I$24</f>
        <v>160</v>
      </c>
      <c r="M24" s="75"/>
      <c r="N24" s="75"/>
      <c r="O24" s="74">
        <f>($I$24*$O$28)+150</f>
        <v>1590</v>
      </c>
      <c r="P24" s="74"/>
      <c r="Q24" s="74"/>
    </row>
    <row r="25" spans="1:17" x14ac:dyDescent="0.3">
      <c r="A25" s="130" t="s">
        <v>29</v>
      </c>
      <c r="B25" s="130"/>
      <c r="C25" s="130"/>
      <c r="D25" s="130"/>
      <c r="E25" s="130"/>
      <c r="F25" s="131">
        <f>($F$22*$F$23*$F$24)/1000000000</f>
        <v>2.8350000000000001E-4</v>
      </c>
      <c r="G25" s="131"/>
      <c r="H25" s="131"/>
      <c r="I25" s="83">
        <f>($I$22*$I$23*$I$24)/1000000000</f>
        <v>1.8720000000000001E-2</v>
      </c>
      <c r="J25" s="83"/>
      <c r="K25" s="83"/>
      <c r="L25" s="83">
        <f>($L$22*$L$23*$L$24)/1000000000</f>
        <v>0.15359999999999999</v>
      </c>
      <c r="M25" s="83"/>
      <c r="N25" s="83"/>
      <c r="O25" s="83">
        <f>($O$22*$O$23*$O$24)/1000000000</f>
        <v>1.5264</v>
      </c>
      <c r="P25" s="83"/>
      <c r="Q25" s="83"/>
    </row>
    <row r="26" spans="1:17" ht="15" thickBot="1" x14ac:dyDescent="0.35"/>
    <row r="27" spans="1:17" ht="18.600000000000001" thickBot="1" x14ac:dyDescent="0.4">
      <c r="A27" s="7" t="s">
        <v>30</v>
      </c>
      <c r="F27" s="35"/>
      <c r="G27" s="36"/>
      <c r="H27" s="36"/>
      <c r="I27" s="36"/>
      <c r="J27" s="37"/>
      <c r="K27" s="17"/>
      <c r="L27" s="20" t="s">
        <v>31</v>
      </c>
      <c r="O27" s="84">
        <v>8</v>
      </c>
      <c r="P27" s="85"/>
      <c r="Q27" s="86"/>
    </row>
    <row r="28" spans="1:17" ht="17.25" customHeight="1" thickBot="1" x14ac:dyDescent="0.4">
      <c r="A28" s="1" t="s">
        <v>32</v>
      </c>
      <c r="B28" s="6"/>
      <c r="C28" s="6"/>
      <c r="D28" s="6"/>
      <c r="E28" s="6"/>
      <c r="F28" s="38"/>
      <c r="G28" s="39"/>
      <c r="H28" s="39"/>
      <c r="I28" s="39"/>
      <c r="J28" s="40"/>
      <c r="K28" s="18"/>
      <c r="L28" s="21" t="s">
        <v>33</v>
      </c>
      <c r="N28" s="15"/>
      <c r="O28" s="87">
        <v>9</v>
      </c>
      <c r="P28" s="88"/>
      <c r="Q28" s="89"/>
    </row>
    <row r="29" spans="1:17" ht="17.399999999999999" thickBot="1" x14ac:dyDescent="0.35">
      <c r="A29" s="1" t="s">
        <v>34</v>
      </c>
      <c r="F29" s="41">
        <v>0.23</v>
      </c>
      <c r="G29" s="42"/>
      <c r="H29" s="42"/>
      <c r="I29" s="42"/>
      <c r="J29" s="43"/>
      <c r="K29" s="17"/>
      <c r="L29" s="17"/>
      <c r="N29" s="15"/>
      <c r="O29" s="19" t="s">
        <v>35</v>
      </c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36</v>
      </c>
      <c r="E32" s="16"/>
      <c r="F32" s="79" t="s">
        <v>75</v>
      </c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</row>
    <row r="33" spans="1:17" ht="24" customHeight="1" x14ac:dyDescent="0.3">
      <c r="A33" s="7" t="s">
        <v>37</v>
      </c>
      <c r="C33" s="45" t="s">
        <v>38</v>
      </c>
      <c r="D33" s="45"/>
      <c r="E33" s="45"/>
      <c r="F33" s="81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</row>
    <row r="34" spans="1:17" ht="16.5" customHeight="1" x14ac:dyDescent="0.3">
      <c r="C34" s="31" t="s">
        <v>39</v>
      </c>
      <c r="D34" s="31"/>
      <c r="E34" s="31"/>
      <c r="F34" s="28" t="s">
        <v>40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6.5" customHeight="1" x14ac:dyDescent="0.3">
      <c r="C35" s="31" t="s">
        <v>41</v>
      </c>
      <c r="D35" s="31"/>
      <c r="E35" s="31"/>
      <c r="F35" s="28" t="s">
        <v>70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6.5" customHeight="1" x14ac:dyDescent="0.3">
      <c r="C36" s="31" t="s">
        <v>42</v>
      </c>
      <c r="D36" s="31"/>
      <c r="E36" s="31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6.5" customHeight="1" x14ac:dyDescent="0.3">
      <c r="C37" s="31" t="s">
        <v>43</v>
      </c>
      <c r="D37" s="31"/>
      <c r="E37" s="31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6.5" customHeight="1" x14ac:dyDescent="0.3">
      <c r="C38" s="31" t="s">
        <v>44</v>
      </c>
      <c r="D38" s="31"/>
      <c r="E38" s="31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6.5" customHeight="1" x14ac:dyDescent="0.3">
      <c r="C39" s="31" t="s">
        <v>45</v>
      </c>
      <c r="D39" s="31"/>
      <c r="E39" s="31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6.5" customHeight="1" x14ac:dyDescent="0.3">
      <c r="C40" s="31" t="s">
        <v>46</v>
      </c>
      <c r="D40" s="31"/>
      <c r="E40" s="31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6.5" customHeight="1" x14ac:dyDescent="0.3">
      <c r="C41" s="31" t="s">
        <v>47</v>
      </c>
      <c r="D41" s="31"/>
      <c r="E41" s="31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28"/>
    </row>
    <row r="42" spans="1:17" ht="16.5" customHeight="1" x14ac:dyDescent="0.3">
      <c r="C42" s="31" t="s">
        <v>48</v>
      </c>
      <c r="D42" s="31"/>
      <c r="E42" s="31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6.5" customHeight="1" x14ac:dyDescent="0.3">
      <c r="C43" s="31" t="s">
        <v>49</v>
      </c>
      <c r="D43" s="31"/>
      <c r="E43" s="31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6.5" customHeight="1" x14ac:dyDescent="0.3">
      <c r="C44" s="31" t="s">
        <v>50</v>
      </c>
      <c r="D44" s="31"/>
      <c r="E44" s="31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x14ac:dyDescent="0.3">
      <c r="C45" s="31" t="s">
        <v>51</v>
      </c>
      <c r="D45" s="31"/>
      <c r="E45" s="31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6.5" customHeight="1" x14ac:dyDescent="0.3">
      <c r="C46" s="24"/>
      <c r="D46" s="23" t="s">
        <v>52</v>
      </c>
      <c r="E46" s="23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6.5" customHeight="1" x14ac:dyDescent="0.3">
      <c r="C47" s="31" t="s">
        <v>53</v>
      </c>
      <c r="D47" s="31"/>
      <c r="E47" s="31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28"/>
    </row>
    <row r="48" spans="1:17" ht="16.5" customHeight="1" x14ac:dyDescent="0.3">
      <c r="C48" s="31" t="s">
        <v>54</v>
      </c>
      <c r="D48" s="31"/>
      <c r="E48" s="31"/>
      <c r="F48" s="28" t="s">
        <v>55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6.5" customHeight="1" x14ac:dyDescent="0.3">
      <c r="C49" s="31" t="s">
        <v>56</v>
      </c>
      <c r="D49" s="31"/>
      <c r="E49" s="31"/>
      <c r="F49" s="2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6.5" customHeight="1" x14ac:dyDescent="0.3">
      <c r="C50" s="31" t="s">
        <v>57</v>
      </c>
      <c r="D50" s="31"/>
      <c r="E50" s="31"/>
      <c r="F50" s="28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6.5" customHeight="1" x14ac:dyDescent="0.3">
      <c r="C51" s="23"/>
      <c r="D51" s="23" t="s">
        <v>58</v>
      </c>
      <c r="E51" s="23"/>
      <c r="F51" s="32" t="s">
        <v>59</v>
      </c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</row>
    <row r="52" spans="1:17" ht="16.5" customHeight="1" x14ac:dyDescent="0.3">
      <c r="C52" s="31" t="s">
        <v>60</v>
      </c>
      <c r="D52" s="31"/>
      <c r="E52" s="31"/>
      <c r="F52" s="28" t="s">
        <v>61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6.5" customHeight="1" x14ac:dyDescent="0.3">
      <c r="C53" s="31" t="s">
        <v>62</v>
      </c>
      <c r="D53" s="31"/>
      <c r="E53" s="31"/>
      <c r="F53" s="28" t="s">
        <v>63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6.5" customHeight="1" x14ac:dyDescent="0.3">
      <c r="C54" s="31" t="s">
        <v>64</v>
      </c>
      <c r="D54" s="31"/>
      <c r="E54" s="31"/>
      <c r="F54" s="28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6.5" customHeight="1" x14ac:dyDescent="0.3">
      <c r="C55" s="31" t="s">
        <v>65</v>
      </c>
      <c r="D55" s="31"/>
      <c r="E55" s="31"/>
      <c r="F55" s="28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s="2" customFormat="1" ht="31.95" customHeight="1" x14ac:dyDescent="0.3">
      <c r="C56" s="30" t="s">
        <v>66</v>
      </c>
      <c r="D56" s="30"/>
      <c r="E56" s="30"/>
      <c r="F56" s="47" t="s">
        <v>67</v>
      </c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x14ac:dyDescent="0.3">
      <c r="A57" t="s">
        <v>68</v>
      </c>
      <c r="D57" s="44"/>
      <c r="E57" s="44"/>
      <c r="F57" s="49">
        <f>F25*1000</f>
        <v>0.28350000000000003</v>
      </c>
      <c r="G57" s="50"/>
      <c r="H57" s="51"/>
      <c r="I57" s="49">
        <f t="shared" ref="I57" si="0">I25*1000</f>
        <v>18.72</v>
      </c>
      <c r="J57" s="50"/>
      <c r="K57" s="51"/>
      <c r="L57" s="49">
        <f t="shared" ref="L57" si="1">L25*1000</f>
        <v>153.6</v>
      </c>
      <c r="M57" s="50"/>
      <c r="N57" s="51"/>
      <c r="O57" s="49">
        <f t="shared" ref="O57" si="2">O25*1000</f>
        <v>1526.4</v>
      </c>
      <c r="P57" s="50"/>
      <c r="Q57" s="51"/>
    </row>
    <row r="58" spans="1:17" x14ac:dyDescent="0.3">
      <c r="A58" t="s">
        <v>69</v>
      </c>
      <c r="F58" s="49">
        <f>F25*1000000</f>
        <v>283.5</v>
      </c>
      <c r="G58" s="50"/>
      <c r="H58" s="51"/>
      <c r="I58" s="49">
        <f t="shared" ref="I58" si="3">I25*1000000</f>
        <v>18720</v>
      </c>
      <c r="J58" s="50"/>
      <c r="K58" s="51"/>
      <c r="L58" s="49">
        <f t="shared" ref="L58" si="4">L25*1000000</f>
        <v>153600</v>
      </c>
      <c r="M58" s="50"/>
      <c r="N58" s="51"/>
      <c r="O58" s="49">
        <f t="shared" ref="O58" si="5">O25*1000000</f>
        <v>1526400</v>
      </c>
      <c r="P58" s="50"/>
      <c r="Q58" s="51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I17:K17"/>
    <mergeCell ref="L17:N17"/>
    <mergeCell ref="O23:Q23"/>
    <mergeCell ref="A24:E24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17:H17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F24:H24"/>
    <mergeCell ref="F27:J27"/>
    <mergeCell ref="F28:J28"/>
    <mergeCell ref="F29:J2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2026-03-12T11:27:41Z</dcterms:modified>
  <cp:category/>
  <cp:contentStatus/>
</cp:coreProperties>
</file>